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ummary Page" sheetId="1" r:id="rId1"/>
    <sheet name="Socks" sheetId="2" r:id="rId2"/>
    <sheet name="Flat Fitty Hats" sheetId="3" r:id="rId3"/>
    <sheet name="Bucket Hats" sheetId="4" r:id="rId4"/>
    <sheet name="Bags" sheetId="5" r:id="rId5"/>
    <sheet name="Underwear" sheetId="6" r:id="rId6"/>
    <sheet name="Beanies" sheetId="7" r:id="rId7"/>
    <sheet name="Accessories" sheetId="8" r:id="rId8"/>
    <sheet name="Adidas Mens, Boys &amp; Womens" sheetId="9" r:id="rId9"/>
    <sheet name="Hood Rich Men" sheetId="10" r:id="rId10"/>
    <sheet name="Jordan Mens, Boys, Womens, Girl" sheetId="11" r:id="rId11"/>
    <sheet name="PUMA Mens &amp; Womens" sheetId="12" r:id="rId12"/>
    <sheet name="Ralph Lauren" sheetId="13" r:id="rId13"/>
    <sheet name="M&amp;N Mens &amp; Womens, Boys" sheetId="14" r:id="rId14"/>
    <sheet name="New Era" sheetId="15" r:id="rId15"/>
    <sheet name="Converse Mens &amp; Boys" sheetId="16" r:id="rId16"/>
    <sheet name="7th Inning" sheetId="17" r:id="rId17"/>
    <sheet name="Nike Mens, Boys,Womens, Girls" sheetId="18" r:id="rId18"/>
    <sheet name="NF Mens, Boys, Womens" sheetId="19" r:id="rId19"/>
    <sheet name="SL Mens &amp; Boys, Girls" sheetId="20" r:id="rId20"/>
    <sheet name="Graphics Mens" sheetId="21" r:id="rId21"/>
    <sheet name="S &amp; D Mens &amp; Womens" sheetId="22" r:id="rId22"/>
    <sheet name="Vans Mens, Boys &amp; Womens" sheetId="23" r:id="rId23"/>
    <sheet name="Fila Mens, Womens" sheetId="24" r:id="rId24"/>
    <sheet name="Armani Mens &amp; Womens" sheetId="25" r:id="rId25"/>
    <sheet name="One Off" sheetId="26" r:id="rId2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6" i="26" l="1"/>
  <c r="G392" i="26"/>
  <c r="G391" i="26"/>
  <c r="G390" i="26"/>
  <c r="G389" i="26"/>
  <c r="G388" i="26"/>
  <c r="G387" i="26"/>
  <c r="G386" i="26"/>
  <c r="G385" i="26"/>
  <c r="G384" i="26"/>
  <c r="G383" i="26"/>
  <c r="G382" i="26"/>
  <c r="G381" i="26"/>
  <c r="G380" i="26"/>
  <c r="G379" i="26"/>
  <c r="G378" i="26"/>
  <c r="G377" i="26"/>
  <c r="G376" i="26"/>
  <c r="G375" i="26"/>
  <c r="G374" i="26"/>
  <c r="G373" i="26"/>
  <c r="G372" i="26"/>
  <c r="G371" i="26"/>
  <c r="G370" i="26"/>
  <c r="G369" i="26"/>
  <c r="G368" i="26"/>
  <c r="G367" i="26"/>
  <c r="G366" i="26"/>
  <c r="G365" i="26"/>
  <c r="G364" i="26"/>
  <c r="G363" i="26"/>
  <c r="G362" i="26"/>
  <c r="G361" i="26"/>
  <c r="G360" i="26"/>
  <c r="G359" i="26"/>
  <c r="G358" i="26"/>
  <c r="G357" i="26"/>
  <c r="G356" i="26"/>
  <c r="G355" i="26"/>
  <c r="G354" i="26"/>
  <c r="G353" i="26"/>
  <c r="G352" i="26"/>
  <c r="G351" i="26"/>
  <c r="G350" i="26"/>
  <c r="G349" i="26"/>
  <c r="G348" i="26"/>
  <c r="G344" i="26"/>
  <c r="G343" i="26"/>
  <c r="G339" i="26"/>
  <c r="G335" i="26"/>
  <c r="G334" i="26"/>
  <c r="G333" i="26"/>
  <c r="G332" i="26"/>
  <c r="G331" i="26"/>
  <c r="G330" i="26"/>
  <c r="G329" i="26"/>
  <c r="G328" i="26"/>
  <c r="G327" i="26"/>
  <c r="G326" i="26"/>
  <c r="G325" i="26"/>
  <c r="G324" i="26"/>
  <c r="G323" i="26"/>
  <c r="G319" i="26"/>
  <c r="G318" i="26"/>
  <c r="G317" i="26"/>
  <c r="G313" i="26"/>
  <c r="G312" i="26"/>
  <c r="G311" i="26"/>
  <c r="G306" i="26"/>
  <c r="G305" i="26"/>
  <c r="G304" i="26"/>
  <c r="G303" i="26"/>
  <c r="G301" i="26"/>
  <c r="G300" i="26"/>
  <c r="G299" i="26"/>
  <c r="G298" i="26"/>
  <c r="G297" i="26"/>
  <c r="G296" i="26"/>
  <c r="G295" i="26"/>
  <c r="G294" i="26"/>
  <c r="G293" i="26"/>
  <c r="G292" i="26"/>
  <c r="G291" i="26"/>
  <c r="G290" i="26"/>
  <c r="G289" i="26"/>
  <c r="G288" i="26"/>
  <c r="G287" i="26"/>
  <c r="G283" i="26"/>
  <c r="G282" i="26"/>
  <c r="G281" i="26"/>
  <c r="G280" i="26"/>
  <c r="G279" i="26"/>
  <c r="G278" i="26"/>
  <c r="G277" i="26"/>
  <c r="G276" i="26"/>
  <c r="G272" i="26"/>
  <c r="G271" i="26"/>
  <c r="G270" i="26"/>
  <c r="G269" i="26"/>
  <c r="G268" i="26"/>
  <c r="G267" i="26"/>
  <c r="G266" i="26"/>
  <c r="G265" i="26"/>
  <c r="G264" i="26"/>
  <c r="G263" i="26"/>
  <c r="G262" i="26"/>
  <c r="G261" i="26"/>
  <c r="G260" i="26"/>
  <c r="G259" i="26"/>
  <c r="G255" i="26"/>
  <c r="G254" i="26"/>
  <c r="G253" i="26"/>
  <c r="G252" i="26"/>
  <c r="G251" i="26"/>
  <c r="G250" i="26"/>
  <c r="G249" i="26"/>
  <c r="G248" i="26"/>
  <c r="G244" i="26"/>
  <c r="G243" i="26"/>
  <c r="G242" i="26"/>
  <c r="G241" i="26"/>
  <c r="G240" i="26"/>
  <c r="G236" i="26"/>
  <c r="G235" i="26"/>
  <c r="G234" i="26"/>
  <c r="G233" i="26"/>
  <c r="G232" i="26"/>
  <c r="G231" i="26"/>
  <c r="G230" i="26"/>
  <c r="G229" i="26"/>
  <c r="G228" i="26"/>
  <c r="G227" i="26"/>
  <c r="G226" i="26"/>
  <c r="G222" i="26"/>
  <c r="G221" i="26"/>
  <c r="G220" i="26"/>
  <c r="G219" i="26"/>
  <c r="G218" i="26"/>
  <c r="G214" i="26"/>
  <c r="G213" i="26"/>
  <c r="G212" i="26"/>
  <c r="G211" i="26"/>
  <c r="G210" i="26"/>
  <c r="G206" i="26"/>
  <c r="G202" i="26"/>
  <c r="G201" i="26"/>
  <c r="G200" i="26"/>
  <c r="G199" i="26"/>
  <c r="G198" i="26"/>
  <c r="G197" i="26"/>
  <c r="G196" i="26"/>
  <c r="G195" i="26"/>
  <c r="G194" i="26"/>
  <c r="G193" i="26"/>
  <c r="G192" i="26"/>
  <c r="G191" i="26"/>
  <c r="G190" i="26"/>
  <c r="G189" i="26"/>
  <c r="G183" i="26"/>
  <c r="G182" i="26"/>
  <c r="G181" i="26"/>
  <c r="G180" i="26"/>
  <c r="G176" i="26"/>
  <c r="G173" i="26"/>
  <c r="G172" i="26"/>
  <c r="G171" i="26"/>
  <c r="G167" i="26"/>
  <c r="G166" i="26"/>
  <c r="G165" i="26"/>
  <c r="G164" i="26"/>
  <c r="G163" i="26"/>
  <c r="G162" i="26"/>
  <c r="G161" i="26"/>
  <c r="G160" i="26"/>
  <c r="G159" i="26"/>
  <c r="G158" i="26"/>
  <c r="G157" i="26"/>
  <c r="G156" i="26"/>
  <c r="G155" i="26"/>
  <c r="G154" i="26"/>
  <c r="G153" i="26"/>
  <c r="G152" i="26"/>
  <c r="G151" i="26"/>
  <c r="G147" i="26"/>
  <c r="G146" i="26"/>
  <c r="G145" i="26"/>
  <c r="G144" i="26"/>
  <c r="G143" i="26"/>
  <c r="G142" i="26"/>
  <c r="G141" i="26"/>
  <c r="G140" i="26"/>
  <c r="G136" i="26"/>
  <c r="G135" i="26"/>
  <c r="G134" i="26"/>
  <c r="G133" i="26"/>
  <c r="G132" i="26"/>
  <c r="G131" i="26"/>
  <c r="G130" i="26"/>
  <c r="G129" i="26"/>
  <c r="G128" i="26"/>
  <c r="G127" i="26"/>
  <c r="G126" i="26"/>
  <c r="G125" i="26"/>
  <c r="G124" i="26"/>
  <c r="G123" i="26"/>
  <c r="G122" i="26"/>
  <c r="G121" i="26"/>
  <c r="G120" i="26"/>
  <c r="G119" i="26"/>
  <c r="G118" i="26"/>
  <c r="G117" i="26"/>
  <c r="G116" i="26"/>
  <c r="G115" i="26"/>
  <c r="G114" i="26"/>
  <c r="G113" i="26"/>
  <c r="G112" i="26"/>
  <c r="G111" i="26"/>
  <c r="G110" i="26"/>
  <c r="G109" i="26"/>
  <c r="G108" i="26"/>
  <c r="G107" i="26"/>
  <c r="G106" i="26"/>
  <c r="G105" i="26"/>
  <c r="G104" i="26"/>
  <c r="G103" i="26"/>
  <c r="G102" i="26"/>
  <c r="G101" i="26"/>
  <c r="G100" i="26"/>
  <c r="G99" i="26"/>
  <c r="G98" i="26"/>
  <c r="G97" i="26"/>
  <c r="G96" i="26"/>
  <c r="G95" i="26"/>
  <c r="G94" i="26"/>
  <c r="G93" i="26"/>
  <c r="G92" i="26"/>
  <c r="G91" i="26"/>
  <c r="G90" i="26"/>
  <c r="G89" i="26"/>
  <c r="G88" i="26"/>
  <c r="G87" i="26"/>
  <c r="G86" i="26"/>
  <c r="G85" i="26"/>
  <c r="G84" i="26"/>
  <c r="G83" i="26"/>
  <c r="G82" i="26"/>
  <c r="G81" i="26"/>
  <c r="G80" i="26"/>
  <c r="G79" i="26"/>
  <c r="G78" i="26"/>
  <c r="G77" i="26"/>
  <c r="G76" i="26"/>
  <c r="G75" i="26"/>
  <c r="G74" i="26"/>
  <c r="G73" i="26"/>
  <c r="G72" i="26"/>
  <c r="G71" i="26"/>
  <c r="G70" i="26"/>
  <c r="G69" i="26"/>
  <c r="G68" i="26"/>
  <c r="G67" i="26"/>
  <c r="G66" i="26"/>
  <c r="G65" i="26"/>
  <c r="G61" i="26"/>
  <c r="G60" i="26"/>
  <c r="G59" i="26"/>
  <c r="G58" i="26"/>
  <c r="G57" i="26"/>
  <c r="G56" i="26"/>
  <c r="G55" i="26"/>
  <c r="G54" i="26"/>
  <c r="G53" i="26"/>
  <c r="G52" i="26"/>
  <c r="G51" i="26"/>
  <c r="G50" i="26"/>
  <c r="G49" i="26"/>
  <c r="G48" i="26"/>
  <c r="G47" i="26"/>
  <c r="G46" i="26"/>
  <c r="G45" i="26"/>
  <c r="G44" i="26"/>
  <c r="G43" i="26"/>
  <c r="G42" i="26"/>
  <c r="G41" i="26"/>
  <c r="G40" i="26"/>
  <c r="G39" i="26"/>
  <c r="G38" i="26"/>
  <c r="G37" i="26"/>
  <c r="G36" i="26"/>
  <c r="G35" i="26"/>
  <c r="G34" i="26"/>
  <c r="G33" i="26"/>
  <c r="G32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G10" i="26"/>
  <c r="G9" i="26"/>
  <c r="G8" i="26"/>
  <c r="G7" i="26"/>
  <c r="G6" i="26"/>
  <c r="G5" i="26"/>
  <c r="K4" i="26"/>
  <c r="G4" i="26"/>
  <c r="K3" i="26"/>
  <c r="G3" i="26"/>
  <c r="K2" i="26"/>
  <c r="G2" i="26"/>
  <c r="G41" i="25"/>
  <c r="G37" i="25"/>
  <c r="G36" i="25"/>
  <c r="G35" i="25"/>
  <c r="G34" i="25"/>
  <c r="G33" i="25"/>
  <c r="G29" i="25"/>
  <c r="G28" i="25"/>
  <c r="G27" i="25"/>
  <c r="G24" i="25"/>
  <c r="G20" i="25"/>
  <c r="G19" i="25"/>
  <c r="G18" i="25"/>
  <c r="G17" i="25"/>
  <c r="G16" i="25"/>
  <c r="G12" i="25"/>
  <c r="G8" i="25"/>
  <c r="G4" i="25"/>
  <c r="K3" i="25"/>
  <c r="G3" i="25"/>
  <c r="K2" i="25"/>
  <c r="G2" i="25"/>
  <c r="G130" i="24"/>
  <c r="G125" i="24"/>
  <c r="G124" i="24"/>
  <c r="G118" i="24"/>
  <c r="G117" i="24"/>
  <c r="G113" i="24"/>
  <c r="G112" i="24"/>
  <c r="G111" i="24"/>
  <c r="G107" i="24"/>
  <c r="G106" i="24"/>
  <c r="G105" i="24"/>
  <c r="G104" i="24"/>
  <c r="G100" i="24"/>
  <c r="G99" i="24"/>
  <c r="G95" i="24"/>
  <c r="G94" i="24"/>
  <c r="G90" i="24"/>
  <c r="G89" i="24"/>
  <c r="G88" i="24"/>
  <c r="G87" i="24"/>
  <c r="G83" i="24"/>
  <c r="G82" i="24"/>
  <c r="G81" i="24"/>
  <c r="G76" i="24"/>
  <c r="G75" i="24"/>
  <c r="G74" i="24"/>
  <c r="G70" i="24"/>
  <c r="G69" i="24"/>
  <c r="G68" i="24"/>
  <c r="G64" i="24"/>
  <c r="G63" i="24"/>
  <c r="G62" i="24"/>
  <c r="G61" i="24"/>
  <c r="G57" i="24"/>
  <c r="G56" i="24"/>
  <c r="G55" i="24"/>
  <c r="G50" i="24"/>
  <c r="G49" i="24"/>
  <c r="G48" i="24"/>
  <c r="G44" i="24"/>
  <c r="G43" i="24"/>
  <c r="G42" i="24"/>
  <c r="G38" i="24"/>
  <c r="G37" i="24"/>
  <c r="G36" i="24"/>
  <c r="G35" i="24"/>
  <c r="G34" i="24"/>
  <c r="G33" i="24"/>
  <c r="G29" i="24"/>
  <c r="G28" i="24"/>
  <c r="G27" i="24"/>
  <c r="G26" i="24"/>
  <c r="G25" i="24"/>
  <c r="G24" i="24"/>
  <c r="G19" i="24"/>
  <c r="G15" i="24"/>
  <c r="G14" i="24"/>
  <c r="G13" i="24"/>
  <c r="G9" i="24"/>
  <c r="G8" i="24"/>
  <c r="K4" i="24"/>
  <c r="G4" i="24"/>
  <c r="K3" i="24"/>
  <c r="G3" i="24"/>
  <c r="K2" i="24"/>
  <c r="G2" i="24"/>
  <c r="G237" i="23"/>
  <c r="G233" i="23"/>
  <c r="G232" i="23"/>
  <c r="G231" i="23"/>
  <c r="G230" i="23"/>
  <c r="G229" i="23"/>
  <c r="G228" i="23"/>
  <c r="G227" i="23"/>
  <c r="G226" i="23"/>
  <c r="G225" i="23"/>
  <c r="G224" i="23"/>
  <c r="G223" i="23"/>
  <c r="G222" i="23"/>
  <c r="G221" i="23"/>
  <c r="G214" i="23"/>
  <c r="G213" i="23"/>
  <c r="G212" i="23"/>
  <c r="G211" i="23"/>
  <c r="G210" i="23"/>
  <c r="G209" i="23"/>
  <c r="G208" i="23"/>
  <c r="G207" i="23"/>
  <c r="G206" i="23"/>
  <c r="G204" i="23"/>
  <c r="G203" i="23"/>
  <c r="G202" i="23"/>
  <c r="G200" i="23"/>
  <c r="G199" i="23"/>
  <c r="G198" i="23"/>
  <c r="G196" i="23"/>
  <c r="G195" i="23"/>
  <c r="G194" i="23"/>
  <c r="G193" i="23"/>
  <c r="G191" i="23"/>
  <c r="G190" i="23"/>
  <c r="G189" i="23"/>
  <c r="G183" i="23"/>
  <c r="G182" i="23"/>
  <c r="G181" i="23"/>
  <c r="G177" i="23"/>
  <c r="G176" i="23"/>
  <c r="G175" i="23"/>
  <c r="G171" i="23"/>
  <c r="G170" i="23"/>
  <c r="G169" i="23"/>
  <c r="G168" i="23"/>
  <c r="G167" i="23"/>
  <c r="G166" i="23"/>
  <c r="G165" i="23"/>
  <c r="G164" i="23"/>
  <c r="G160" i="23"/>
  <c r="G159" i="23"/>
  <c r="G158" i="23"/>
  <c r="G157" i="23"/>
  <c r="G156" i="23"/>
  <c r="G155" i="23"/>
  <c r="G151" i="23"/>
  <c r="G150" i="23"/>
  <c r="G149" i="23"/>
  <c r="G145" i="23"/>
  <c r="G144" i="23"/>
  <c r="G143" i="23"/>
  <c r="G142" i="23"/>
  <c r="G141" i="23"/>
  <c r="G140" i="23"/>
  <c r="G139" i="23"/>
  <c r="G138" i="23"/>
  <c r="G137" i="23"/>
  <c r="G136" i="23"/>
  <c r="G132" i="23"/>
  <c r="G131" i="23"/>
  <c r="G130" i="23"/>
  <c r="G129" i="23"/>
  <c r="G128" i="23"/>
  <c r="G127" i="23"/>
  <c r="G126" i="23"/>
  <c r="G125" i="23"/>
  <c r="G124" i="23"/>
  <c r="G123" i="23"/>
  <c r="G122" i="23"/>
  <c r="G121" i="23"/>
  <c r="G120" i="23"/>
  <c r="G119" i="23"/>
  <c r="G118" i="23"/>
  <c r="G117" i="23"/>
  <c r="G116" i="23"/>
  <c r="G115" i="23"/>
  <c r="G112" i="23"/>
  <c r="G111" i="23"/>
  <c r="G110" i="23"/>
  <c r="G109" i="23"/>
  <c r="G108" i="23"/>
  <c r="G107" i="23"/>
  <c r="G106" i="23"/>
  <c r="G105" i="23"/>
  <c r="G102" i="23"/>
  <c r="G98" i="23"/>
  <c r="G97" i="23"/>
  <c r="G96" i="23"/>
  <c r="G92" i="23"/>
  <c r="G91" i="23"/>
  <c r="G90" i="23"/>
  <c r="G85" i="23"/>
  <c r="G84" i="23"/>
  <c r="G80" i="23"/>
  <c r="G79" i="23"/>
  <c r="G72" i="23"/>
  <c r="G71" i="23"/>
  <c r="G67" i="23"/>
  <c r="G66" i="23"/>
  <c r="G65" i="23"/>
  <c r="G64" i="23"/>
  <c r="G60" i="23"/>
  <c r="G59" i="23"/>
  <c r="G55" i="23"/>
  <c r="G54" i="23"/>
  <c r="G53" i="23"/>
  <c r="G49" i="23"/>
  <c r="G45" i="23"/>
  <c r="G44" i="23"/>
  <c r="G43" i="23"/>
  <c r="G42" i="23"/>
  <c r="G41" i="23"/>
  <c r="G36" i="23"/>
  <c r="G32" i="23"/>
  <c r="G31" i="23"/>
  <c r="G30" i="23"/>
  <c r="G29" i="23"/>
  <c r="G28" i="23"/>
  <c r="G27" i="23"/>
  <c r="G23" i="23"/>
  <c r="G22" i="23"/>
  <c r="G21" i="23"/>
  <c r="G20" i="23"/>
  <c r="G16" i="23"/>
  <c r="G15" i="23"/>
  <c r="G14" i="23"/>
  <c r="G13" i="23"/>
  <c r="G12" i="23"/>
  <c r="G11" i="23"/>
  <c r="G10" i="23"/>
  <c r="G9" i="23"/>
  <c r="G5" i="23"/>
  <c r="K4" i="23"/>
  <c r="G4" i="23"/>
  <c r="K3" i="23"/>
  <c r="G3" i="23"/>
  <c r="K2" i="23"/>
  <c r="G2" i="23"/>
  <c r="G82" i="22"/>
  <c r="G78" i="22"/>
  <c r="G77" i="22"/>
  <c r="G76" i="22"/>
  <c r="G75" i="22"/>
  <c r="G74" i="22"/>
  <c r="G73" i="22"/>
  <c r="G69" i="22"/>
  <c r="G68" i="22"/>
  <c r="G64" i="22"/>
  <c r="G63" i="22"/>
  <c r="G62" i="22"/>
  <c r="G58" i="22"/>
  <c r="G57" i="22"/>
  <c r="G56" i="22"/>
  <c r="G53" i="22"/>
  <c r="G52" i="22"/>
  <c r="G51" i="22"/>
  <c r="G50" i="22"/>
  <c r="G49" i="22"/>
  <c r="G48" i="22"/>
  <c r="G44" i="22"/>
  <c r="G43" i="22"/>
  <c r="G42" i="22"/>
  <c r="G41" i="22"/>
  <c r="G40" i="22"/>
  <c r="G39" i="22"/>
  <c r="G38" i="22"/>
  <c r="G37" i="22"/>
  <c r="G36" i="22"/>
  <c r="G35" i="22"/>
  <c r="G34" i="22"/>
  <c r="G33" i="22"/>
  <c r="G32" i="22"/>
  <c r="G27" i="22"/>
  <c r="G26" i="22"/>
  <c r="G25" i="22"/>
  <c r="G24" i="22"/>
  <c r="G23" i="22"/>
  <c r="G22" i="22"/>
  <c r="G21" i="22"/>
  <c r="G20" i="22"/>
  <c r="G19" i="22"/>
  <c r="G15" i="22"/>
  <c r="G14" i="22"/>
  <c r="G13" i="22"/>
  <c r="G12" i="22"/>
  <c r="G11" i="22"/>
  <c r="G10" i="22"/>
  <c r="G9" i="22"/>
  <c r="G8" i="22"/>
  <c r="G7" i="22"/>
  <c r="G6" i="22"/>
  <c r="G5" i="22"/>
  <c r="G4" i="22"/>
  <c r="K3" i="22"/>
  <c r="G3" i="22"/>
  <c r="K2" i="22"/>
  <c r="K7" i="22" s="1"/>
  <c r="G2" i="22"/>
  <c r="G24" i="21"/>
  <c r="G20" i="21"/>
  <c r="G19" i="21"/>
  <c r="G18" i="21"/>
  <c r="G17" i="21"/>
  <c r="G16" i="21"/>
  <c r="G15" i="21"/>
  <c r="G14" i="21"/>
  <c r="G13" i="21"/>
  <c r="G12" i="21"/>
  <c r="G8" i="21"/>
  <c r="G7" i="21"/>
  <c r="G6" i="21"/>
  <c r="G5" i="21"/>
  <c r="G4" i="21"/>
  <c r="G3" i="21"/>
  <c r="K2" i="21"/>
  <c r="K7" i="21" s="1"/>
  <c r="G2" i="21"/>
  <c r="G66" i="20"/>
  <c r="G61" i="20"/>
  <c r="G60" i="20"/>
  <c r="G59" i="20"/>
  <c r="G55" i="20"/>
  <c r="G54" i="20"/>
  <c r="G53" i="20"/>
  <c r="G52" i="20"/>
  <c r="G51" i="20"/>
  <c r="G50" i="20"/>
  <c r="G49" i="20"/>
  <c r="G48" i="20"/>
  <c r="G47" i="20"/>
  <c r="G46" i="20"/>
  <c r="G42" i="20"/>
  <c r="G41" i="20"/>
  <c r="G40" i="20"/>
  <c r="G39" i="20"/>
  <c r="G35" i="20"/>
  <c r="G32" i="20"/>
  <c r="G31" i="20"/>
  <c r="G30" i="20"/>
  <c r="G29" i="20"/>
  <c r="G25" i="20"/>
  <c r="G24" i="20"/>
  <c r="G20" i="20"/>
  <c r="G19" i="20"/>
  <c r="G18" i="20"/>
  <c r="G17" i="20"/>
  <c r="G13" i="20"/>
  <c r="G12" i="20"/>
  <c r="G11" i="20"/>
  <c r="G10" i="20"/>
  <c r="G9" i="20"/>
  <c r="G8" i="20"/>
  <c r="G4" i="20"/>
  <c r="K3" i="20"/>
  <c r="G3" i="20"/>
  <c r="K2" i="20"/>
  <c r="G2" i="20"/>
  <c r="G77" i="16"/>
  <c r="G72" i="16"/>
  <c r="G68" i="16"/>
  <c r="G64" i="16"/>
  <c r="G63" i="16"/>
  <c r="G62" i="16"/>
  <c r="G61" i="16"/>
  <c r="G60" i="16"/>
  <c r="G56" i="16"/>
  <c r="G55" i="16"/>
  <c r="G54" i="16"/>
  <c r="G53" i="16"/>
  <c r="G52" i="16"/>
  <c r="G48" i="16"/>
  <c r="G47" i="16"/>
  <c r="G46" i="16"/>
  <c r="G42" i="16"/>
  <c r="G41" i="16"/>
  <c r="G40" i="16"/>
  <c r="G36" i="16"/>
  <c r="G35" i="16"/>
  <c r="G34" i="16"/>
  <c r="G33" i="16"/>
  <c r="G32" i="16"/>
  <c r="G28" i="16"/>
  <c r="G27" i="16"/>
  <c r="G26" i="16"/>
  <c r="G25" i="16"/>
  <c r="G24" i="16"/>
  <c r="G20" i="16"/>
  <c r="G19" i="16"/>
  <c r="G18" i="16"/>
  <c r="G17" i="16"/>
  <c r="G13" i="16"/>
  <c r="G12" i="16"/>
  <c r="G11" i="16"/>
  <c r="G10" i="16"/>
  <c r="G9" i="16"/>
  <c r="G8" i="16"/>
  <c r="G7" i="16"/>
  <c r="G6" i="16"/>
  <c r="G5" i="16"/>
  <c r="G4" i="16"/>
  <c r="K3" i="16"/>
  <c r="G3" i="16"/>
  <c r="K2" i="16"/>
  <c r="G2" i="16"/>
  <c r="G168" i="14"/>
  <c r="G164" i="14"/>
  <c r="L4" i="14" s="1"/>
  <c r="G159" i="14"/>
  <c r="G158" i="14"/>
  <c r="G157" i="14"/>
  <c r="G156" i="14"/>
  <c r="G155" i="14"/>
  <c r="G151" i="14"/>
  <c r="G150" i="14"/>
  <c r="G149" i="14"/>
  <c r="G148" i="14"/>
  <c r="G147" i="14"/>
  <c r="G146" i="14"/>
  <c r="G142" i="14"/>
  <c r="G141" i="14"/>
  <c r="G140" i="14"/>
  <c r="G139" i="14"/>
  <c r="G138" i="14"/>
  <c r="G137" i="14"/>
  <c r="G136" i="14"/>
  <c r="G132" i="14"/>
  <c r="G131" i="14"/>
  <c r="G130" i="14"/>
  <c r="G129" i="14"/>
  <c r="G125" i="14"/>
  <c r="G124" i="14"/>
  <c r="G123" i="14"/>
  <c r="G122" i="14"/>
  <c r="G118" i="14"/>
  <c r="G114" i="14"/>
  <c r="G113" i="14"/>
  <c r="G112" i="14"/>
  <c r="G111" i="14"/>
  <c r="G110" i="14"/>
  <c r="G109" i="14"/>
  <c r="G106" i="14"/>
  <c r="G105" i="14"/>
  <c r="G104" i="14"/>
  <c r="G103" i="14"/>
  <c r="G102" i="14"/>
  <c r="G101" i="14"/>
  <c r="G100" i="14"/>
  <c r="G99" i="14"/>
  <c r="G98" i="14"/>
  <c r="G94" i="14"/>
  <c r="G93" i="14"/>
  <c r="G92" i="14"/>
  <c r="G91" i="14"/>
  <c r="G90" i="14"/>
  <c r="G89" i="14"/>
  <c r="G88" i="14"/>
  <c r="G87" i="14"/>
  <c r="G86" i="14"/>
  <c r="G85" i="14"/>
  <c r="G84" i="14"/>
  <c r="G80" i="14"/>
  <c r="G79" i="14"/>
  <c r="G78" i="14"/>
  <c r="G77" i="14"/>
  <c r="G76" i="14"/>
  <c r="G72" i="14"/>
  <c r="G71" i="14"/>
  <c r="G70" i="14"/>
  <c r="G69" i="14"/>
  <c r="G68" i="14"/>
  <c r="G67" i="14"/>
  <c r="G66" i="14"/>
  <c r="G65" i="14"/>
  <c r="G61" i="14"/>
  <c r="G60" i="14"/>
  <c r="G59" i="14"/>
  <c r="G58" i="14"/>
  <c r="G57" i="14"/>
  <c r="G56" i="14"/>
  <c r="G55" i="14"/>
  <c r="G54" i="14"/>
  <c r="G53" i="14"/>
  <c r="G52" i="14"/>
  <c r="G51" i="14"/>
  <c r="G50" i="14"/>
  <c r="G49" i="14"/>
  <c r="G48" i="14"/>
  <c r="G47" i="14"/>
  <c r="G46" i="14"/>
  <c r="G45" i="14"/>
  <c r="G44" i="14"/>
  <c r="G43" i="14"/>
  <c r="G42" i="14"/>
  <c r="G41" i="14"/>
  <c r="G40" i="14"/>
  <c r="G39" i="14"/>
  <c r="G38" i="14"/>
  <c r="G37" i="14"/>
  <c r="G36" i="14"/>
  <c r="G35" i="14"/>
  <c r="G34" i="14"/>
  <c r="G33" i="14"/>
  <c r="G32" i="14"/>
  <c r="G31" i="14"/>
  <c r="G30" i="14"/>
  <c r="G29" i="14"/>
  <c r="G28" i="14"/>
  <c r="G27" i="14"/>
  <c r="G26" i="14"/>
  <c r="G22" i="14"/>
  <c r="G21" i="14"/>
  <c r="G20" i="14"/>
  <c r="G19" i="14"/>
  <c r="G15" i="14"/>
  <c r="G14" i="14"/>
  <c r="G13" i="14"/>
  <c r="G12" i="14"/>
  <c r="G11" i="14"/>
  <c r="G10" i="14"/>
  <c r="G9" i="14"/>
  <c r="G8" i="14"/>
  <c r="G7" i="14"/>
  <c r="G6" i="14"/>
  <c r="G5" i="14"/>
  <c r="K4" i="14"/>
  <c r="G4" i="14"/>
  <c r="K3" i="14"/>
  <c r="G3" i="14"/>
  <c r="K2" i="14"/>
  <c r="K7" i="14" s="1"/>
  <c r="G2" i="14"/>
  <c r="G166" i="14" s="1"/>
  <c r="G170" i="14" s="1"/>
  <c r="G170" i="12"/>
  <c r="G166" i="12"/>
  <c r="G165" i="12"/>
  <c r="G164" i="12"/>
  <c r="G163" i="12"/>
  <c r="G162" i="12"/>
  <c r="G161" i="12"/>
  <c r="G160" i="12"/>
  <c r="G159" i="12"/>
  <c r="G158" i="12"/>
  <c r="G155" i="12"/>
  <c r="G154" i="12"/>
  <c r="G153" i="12"/>
  <c r="G152" i="12"/>
  <c r="G151" i="12"/>
  <c r="G150" i="12"/>
  <c r="G149" i="12"/>
  <c r="G148" i="12"/>
  <c r="G147" i="12"/>
  <c r="G146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28" i="12"/>
  <c r="G127" i="12"/>
  <c r="G126" i="12"/>
  <c r="G122" i="12"/>
  <c r="G121" i="12"/>
  <c r="G117" i="12"/>
  <c r="G116" i="12"/>
  <c r="G115" i="12"/>
  <c r="G110" i="12"/>
  <c r="G106" i="12"/>
  <c r="G105" i="12"/>
  <c r="G104" i="12"/>
  <c r="G103" i="12"/>
  <c r="G99" i="12"/>
  <c r="G98" i="12"/>
  <c r="G97" i="12"/>
  <c r="G93" i="12"/>
  <c r="G92" i="12"/>
  <c r="G91" i="12"/>
  <c r="G87" i="12"/>
  <c r="G86" i="12"/>
  <c r="G85" i="12"/>
  <c r="G82" i="12"/>
  <c r="G81" i="12"/>
  <c r="G77" i="12"/>
  <c r="G76" i="12"/>
  <c r="G72" i="12"/>
  <c r="G68" i="12"/>
  <c r="G67" i="12"/>
  <c r="G66" i="12"/>
  <c r="G65" i="12"/>
  <c r="G62" i="12"/>
  <c r="G61" i="12"/>
  <c r="G60" i="12"/>
  <c r="G59" i="12"/>
  <c r="G55" i="12"/>
  <c r="G54" i="12"/>
  <c r="G53" i="12"/>
  <c r="G52" i="12"/>
  <c r="G51" i="12"/>
  <c r="L3" i="12" s="1"/>
  <c r="G47" i="12"/>
  <c r="G46" i="12"/>
  <c r="G42" i="12"/>
  <c r="G41" i="12"/>
  <c r="G40" i="12"/>
  <c r="G39" i="12"/>
  <c r="G38" i="12"/>
  <c r="G37" i="12"/>
  <c r="G36" i="12"/>
  <c r="G35" i="12"/>
  <c r="G34" i="12"/>
  <c r="G33" i="12"/>
  <c r="G29" i="12"/>
  <c r="G28" i="12"/>
  <c r="G27" i="12"/>
  <c r="G26" i="12"/>
  <c r="G25" i="12"/>
  <c r="G24" i="12"/>
  <c r="G23" i="12"/>
  <c r="G22" i="12"/>
  <c r="G21" i="12"/>
  <c r="G20" i="12"/>
  <c r="G16" i="12"/>
  <c r="G15" i="12"/>
  <c r="G14" i="12"/>
  <c r="G13" i="12"/>
  <c r="G12" i="12"/>
  <c r="G11" i="12"/>
  <c r="G10" i="12"/>
  <c r="G9" i="12"/>
  <c r="G8" i="12"/>
  <c r="G7" i="12"/>
  <c r="G6" i="12"/>
  <c r="G5" i="12"/>
  <c r="G4" i="12"/>
  <c r="K3" i="12"/>
  <c r="G3" i="12"/>
  <c r="K2" i="12"/>
  <c r="G2" i="12"/>
  <c r="G234" i="11"/>
  <c r="G230" i="11"/>
  <c r="G229" i="11"/>
  <c r="G228" i="11"/>
  <c r="G227" i="11"/>
  <c r="G226" i="11"/>
  <c r="G225" i="11"/>
  <c r="G224" i="11"/>
  <c r="G223" i="11"/>
  <c r="G222" i="11"/>
  <c r="G221" i="11"/>
  <c r="G220" i="11"/>
  <c r="G219" i="11"/>
  <c r="G218" i="11"/>
  <c r="G217" i="11"/>
  <c r="G216" i="11"/>
  <c r="G215" i="11"/>
  <c r="G214" i="11"/>
  <c r="G213" i="11"/>
  <c r="G212" i="11"/>
  <c r="G211" i="11"/>
  <c r="G210" i="11"/>
  <c r="G205" i="11"/>
  <c r="G204" i="11"/>
  <c r="G203" i="11"/>
  <c r="G202" i="11"/>
  <c r="G201" i="11"/>
  <c r="G196" i="11"/>
  <c r="G195" i="11"/>
  <c r="G194" i="11"/>
  <c r="G193" i="11"/>
  <c r="G192" i="11"/>
  <c r="G191" i="11"/>
  <c r="G190" i="11"/>
  <c r="G189" i="11"/>
  <c r="G188" i="11"/>
  <c r="G187" i="11"/>
  <c r="G183" i="11"/>
  <c r="G182" i="11"/>
  <c r="G181" i="11"/>
  <c r="G180" i="11"/>
  <c r="G179" i="11"/>
  <c r="G178" i="11"/>
  <c r="G177" i="11"/>
  <c r="G176" i="11"/>
  <c r="G175" i="11"/>
  <c r="G174" i="11"/>
  <c r="G173" i="11"/>
  <c r="G172" i="11"/>
  <c r="G171" i="11"/>
  <c r="G167" i="11"/>
  <c r="G166" i="11"/>
  <c r="G165" i="11"/>
  <c r="G164" i="11"/>
  <c r="G163" i="11"/>
  <c r="G162" i="11"/>
  <c r="G158" i="11"/>
  <c r="G157" i="11"/>
  <c r="G153" i="11"/>
  <c r="G152" i="11"/>
  <c r="G151" i="11"/>
  <c r="G150" i="11"/>
  <c r="G149" i="11"/>
  <c r="G148" i="11"/>
  <c r="G147" i="11"/>
  <c r="G146" i="11"/>
  <c r="G145" i="11"/>
  <c r="G141" i="11"/>
  <c r="G140" i="11"/>
  <c r="G139" i="11"/>
  <c r="G138" i="11"/>
  <c r="G137" i="11"/>
  <c r="G136" i="11"/>
  <c r="G135" i="11"/>
  <c r="G134" i="11"/>
  <c r="G133" i="11"/>
  <c r="G132" i="11"/>
  <c r="G131" i="11"/>
  <c r="G130" i="11"/>
  <c r="G129" i="11"/>
  <c r="G128" i="11"/>
  <c r="G127" i="11"/>
  <c r="G126" i="11"/>
  <c r="G125" i="11"/>
  <c r="G124" i="11"/>
  <c r="G123" i="11"/>
  <c r="G122" i="11"/>
  <c r="G121" i="11"/>
  <c r="G120" i="11"/>
  <c r="G119" i="11"/>
  <c r="G118" i="11"/>
  <c r="G117" i="11"/>
  <c r="G116" i="11"/>
  <c r="G115" i="11"/>
  <c r="G114" i="11"/>
  <c r="G113" i="11"/>
  <c r="G112" i="11"/>
  <c r="G109" i="11"/>
  <c r="G108" i="11"/>
  <c r="G107" i="11"/>
  <c r="G103" i="11"/>
  <c r="G102" i="11"/>
  <c r="G101" i="11"/>
  <c r="G100" i="11"/>
  <c r="G99" i="11"/>
  <c r="G98" i="11"/>
  <c r="G97" i="11"/>
  <c r="G96" i="11"/>
  <c r="G95" i="11"/>
  <c r="G94" i="11"/>
  <c r="G90" i="11"/>
  <c r="G89" i="11"/>
  <c r="G88" i="11"/>
  <c r="G87" i="11"/>
  <c r="G86" i="11"/>
  <c r="G85" i="11"/>
  <c r="G84" i="11"/>
  <c r="G83" i="11"/>
  <c r="G82" i="11"/>
  <c r="G77" i="11"/>
  <c r="G76" i="11"/>
  <c r="G75" i="11"/>
  <c r="G74" i="11"/>
  <c r="G73" i="11"/>
  <c r="G72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2" i="11"/>
  <c r="G51" i="11"/>
  <c r="G50" i="11"/>
  <c r="G46" i="11"/>
  <c r="G45" i="11"/>
  <c r="G44" i="11"/>
  <c r="G43" i="11"/>
  <c r="G42" i="11"/>
  <c r="G41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K4" i="11"/>
  <c r="G4" i="11"/>
  <c r="K3" i="11"/>
  <c r="G3" i="11"/>
  <c r="K2" i="11"/>
  <c r="G2" i="11"/>
  <c r="G80" i="10"/>
  <c r="G76" i="10"/>
  <c r="G75" i="10"/>
  <c r="G71" i="10"/>
  <c r="G70" i="10"/>
  <c r="G69" i="10"/>
  <c r="G68" i="10"/>
  <c r="G64" i="10"/>
  <c r="G63" i="10"/>
  <c r="G62" i="10"/>
  <c r="G58" i="10"/>
  <c r="G57" i="10"/>
  <c r="G54" i="10"/>
  <c r="G53" i="10"/>
  <c r="G52" i="10"/>
  <c r="G51" i="10"/>
  <c r="G50" i="10"/>
  <c r="G43" i="10"/>
  <c r="G42" i="10"/>
  <c r="G41" i="10"/>
  <c r="G40" i="10"/>
  <c r="G36" i="10"/>
  <c r="G35" i="10"/>
  <c r="G34" i="10"/>
  <c r="G33" i="10"/>
  <c r="G32" i="10"/>
  <c r="G31" i="10"/>
  <c r="G30" i="10"/>
  <c r="G26" i="10"/>
  <c r="G25" i="10"/>
  <c r="G24" i="10"/>
  <c r="G23" i="10"/>
  <c r="G22" i="10"/>
  <c r="G21" i="10"/>
  <c r="G20" i="10"/>
  <c r="G19" i="10"/>
  <c r="G18" i="10"/>
  <c r="G14" i="10"/>
  <c r="G13" i="10"/>
  <c r="G12" i="10"/>
  <c r="G8" i="10"/>
  <c r="G7" i="10"/>
  <c r="G3" i="10"/>
  <c r="K2" i="10"/>
  <c r="G2" i="10"/>
  <c r="G253" i="9"/>
  <c r="G249" i="9"/>
  <c r="G248" i="9"/>
  <c r="G247" i="9"/>
  <c r="G243" i="9"/>
  <c r="G242" i="9"/>
  <c r="G241" i="9"/>
  <c r="G240" i="9"/>
  <c r="G239" i="9"/>
  <c r="G238" i="9"/>
  <c r="G237" i="9"/>
  <c r="G236" i="9"/>
  <c r="G235" i="9"/>
  <c r="G234" i="9"/>
  <c r="G233" i="9"/>
  <c r="G229" i="9"/>
  <c r="G228" i="9"/>
  <c r="G227" i="9"/>
  <c r="G226" i="9"/>
  <c r="G225" i="9"/>
  <c r="G224" i="9"/>
  <c r="G223" i="9"/>
  <c r="G222" i="9"/>
  <c r="G221" i="9"/>
  <c r="G220" i="9"/>
  <c r="G219" i="9"/>
  <c r="G218" i="9"/>
  <c r="G217" i="9"/>
  <c r="G216" i="9"/>
  <c r="G215" i="9"/>
  <c r="G214" i="9"/>
  <c r="G213" i="9"/>
  <c r="G212" i="9"/>
  <c r="G211" i="9"/>
  <c r="G210" i="9"/>
  <c r="G209" i="9"/>
  <c r="G208" i="9"/>
  <c r="G207" i="9"/>
  <c r="G206" i="9"/>
  <c r="G205" i="9"/>
  <c r="G204" i="9"/>
  <c r="G203" i="9"/>
  <c r="G202" i="9"/>
  <c r="G201" i="9"/>
  <c r="G200" i="9"/>
  <c r="G199" i="9"/>
  <c r="G198" i="9"/>
  <c r="G197" i="9"/>
  <c r="G196" i="9"/>
  <c r="G195" i="9"/>
  <c r="G194" i="9"/>
  <c r="G193" i="9"/>
  <c r="G192" i="9"/>
  <c r="G191" i="9"/>
  <c r="G190" i="9"/>
  <c r="G186" i="9"/>
  <c r="G185" i="9"/>
  <c r="G184" i="9"/>
  <c r="G183" i="9"/>
  <c r="G182" i="9"/>
  <c r="G181" i="9"/>
  <c r="G180" i="9"/>
  <c r="G179" i="9"/>
  <c r="G178" i="9"/>
  <c r="G177" i="9"/>
  <c r="G176" i="9"/>
  <c r="G175" i="9"/>
  <c r="G174" i="9"/>
  <c r="G173" i="9"/>
  <c r="G172" i="9"/>
  <c r="G171" i="9"/>
  <c r="G170" i="9"/>
  <c r="G169" i="9"/>
  <c r="G168" i="9"/>
  <c r="G167" i="9"/>
  <c r="G166" i="9"/>
  <c r="G165" i="9"/>
  <c r="G164" i="9"/>
  <c r="G163" i="9"/>
  <c r="G162" i="9"/>
  <c r="G161" i="9"/>
  <c r="G160" i="9"/>
  <c r="G159" i="9"/>
  <c r="G158" i="9"/>
  <c r="G157" i="9"/>
  <c r="G156" i="9"/>
  <c r="G155" i="9"/>
  <c r="G154" i="9"/>
  <c r="G153" i="9"/>
  <c r="G152" i="9"/>
  <c r="G151" i="9"/>
  <c r="G150" i="9"/>
  <c r="G149" i="9"/>
  <c r="G148" i="9"/>
  <c r="G147" i="9"/>
  <c r="G146" i="9"/>
  <c r="G143" i="9"/>
  <c r="G142" i="9"/>
  <c r="G141" i="9"/>
  <c r="G140" i="9"/>
  <c r="G139" i="9"/>
  <c r="G138" i="9"/>
  <c r="G137" i="9"/>
  <c r="G136" i="9"/>
  <c r="G135" i="9"/>
  <c r="G134" i="9"/>
  <c r="G133" i="9"/>
  <c r="G132" i="9"/>
  <c r="G131" i="9"/>
  <c r="G130" i="9"/>
  <c r="G126" i="9"/>
  <c r="G125" i="9"/>
  <c r="G122" i="9"/>
  <c r="G121" i="9"/>
  <c r="G120" i="9"/>
  <c r="G119" i="9"/>
  <c r="G118" i="9"/>
  <c r="G117" i="9"/>
  <c r="G116" i="9"/>
  <c r="G115" i="9"/>
  <c r="G114" i="9"/>
  <c r="G113" i="9"/>
  <c r="G112" i="9"/>
  <c r="G111" i="9"/>
  <c r="G110" i="9"/>
  <c r="G109" i="9"/>
  <c r="G108" i="9"/>
  <c r="G107" i="9"/>
  <c r="G106" i="9"/>
  <c r="G105" i="9"/>
  <c r="G104" i="9"/>
  <c r="G103" i="9"/>
  <c r="G102" i="9"/>
  <c r="G101" i="9"/>
  <c r="G100" i="9"/>
  <c r="G99" i="9"/>
  <c r="G98" i="9"/>
  <c r="G97" i="9"/>
  <c r="G94" i="9"/>
  <c r="G93" i="9"/>
  <c r="G92" i="9"/>
  <c r="G91" i="9"/>
  <c r="G90" i="9"/>
  <c r="G89" i="9"/>
  <c r="G88" i="9"/>
  <c r="G87" i="9"/>
  <c r="G83" i="9"/>
  <c r="G82" i="9"/>
  <c r="G81" i="9"/>
  <c r="G80" i="9"/>
  <c r="G79" i="9"/>
  <c r="G78" i="9"/>
  <c r="G77" i="9"/>
  <c r="G76" i="9"/>
  <c r="G75" i="9"/>
  <c r="G71" i="9"/>
  <c r="G70" i="9"/>
  <c r="G66" i="9"/>
  <c r="G65" i="9"/>
  <c r="G64" i="9"/>
  <c r="G60" i="9"/>
  <c r="G59" i="9"/>
  <c r="G58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3" i="9"/>
  <c r="G12" i="9"/>
  <c r="G11" i="9"/>
  <c r="G10" i="9"/>
  <c r="G9" i="9"/>
  <c r="G8" i="9"/>
  <c r="G7" i="9"/>
  <c r="G6" i="9"/>
  <c r="G5" i="9"/>
  <c r="K4" i="9"/>
  <c r="G4" i="9"/>
  <c r="K3" i="9"/>
  <c r="G3" i="9"/>
  <c r="K2" i="9"/>
  <c r="G2" i="9"/>
  <c r="G97" i="8"/>
  <c r="G96" i="8"/>
  <c r="G95" i="8"/>
  <c r="G93" i="8"/>
  <c r="G92" i="8"/>
  <c r="G91" i="8"/>
  <c r="G87" i="8"/>
  <c r="G86" i="8"/>
  <c r="G85" i="8"/>
  <c r="G83" i="8"/>
  <c r="G82" i="8"/>
  <c r="G81" i="8"/>
  <c r="G80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4" i="8"/>
  <c r="G53" i="8"/>
  <c r="G52" i="8"/>
  <c r="G51" i="8"/>
  <c r="G50" i="8"/>
  <c r="G49" i="8"/>
  <c r="G48" i="8"/>
  <c r="G47" i="8"/>
  <c r="G43" i="8"/>
  <c r="G42" i="8"/>
  <c r="G38" i="8"/>
  <c r="G34" i="8"/>
  <c r="G33" i="8"/>
  <c r="G32" i="8"/>
  <c r="G31" i="8"/>
  <c r="G27" i="8"/>
  <c r="G26" i="8"/>
  <c r="G25" i="8"/>
  <c r="G24" i="8"/>
  <c r="G23" i="8"/>
  <c r="G22" i="8"/>
  <c r="G21" i="8"/>
  <c r="G20" i="8"/>
  <c r="G16" i="8"/>
  <c r="G15" i="8"/>
  <c r="G14" i="8"/>
  <c r="G10" i="8"/>
  <c r="G9" i="8"/>
  <c r="G8" i="8"/>
  <c r="G4" i="8"/>
  <c r="G3" i="8"/>
  <c r="I2" i="8"/>
  <c r="G2" i="8"/>
  <c r="G92" i="6"/>
  <c r="G91" i="6"/>
  <c r="G90" i="6"/>
  <c r="G86" i="6"/>
  <c r="G85" i="6"/>
  <c r="G84" i="6"/>
  <c r="G80" i="6"/>
  <c r="G79" i="6"/>
  <c r="G78" i="6"/>
  <c r="G77" i="6"/>
  <c r="G73" i="6"/>
  <c r="G72" i="6"/>
  <c r="G71" i="6"/>
  <c r="G70" i="6"/>
  <c r="G66" i="6"/>
  <c r="G65" i="6"/>
  <c r="G64" i="6"/>
  <c r="G63" i="6"/>
  <c r="G59" i="6"/>
  <c r="G58" i="6"/>
  <c r="G57" i="6"/>
  <c r="G53" i="6"/>
  <c r="G52" i="6"/>
  <c r="G48" i="6"/>
  <c r="G47" i="6"/>
  <c r="G46" i="6"/>
  <c r="G42" i="6"/>
  <c r="G41" i="6"/>
  <c r="G40" i="6"/>
  <c r="G36" i="6"/>
  <c r="G35" i="6"/>
  <c r="G34" i="6"/>
  <c r="G33" i="6"/>
  <c r="G32" i="6"/>
  <c r="G31" i="6"/>
  <c r="G30" i="6"/>
  <c r="G26" i="6"/>
  <c r="G25" i="6"/>
  <c r="G24" i="6"/>
  <c r="G23" i="6"/>
  <c r="G22" i="6"/>
  <c r="G21" i="6"/>
  <c r="G20" i="6"/>
  <c r="G16" i="6"/>
  <c r="G15" i="6"/>
  <c r="G14" i="6"/>
  <c r="G13" i="6"/>
  <c r="G12" i="6"/>
  <c r="G11" i="6"/>
  <c r="G7" i="6"/>
  <c r="G6" i="6"/>
  <c r="G5" i="6"/>
  <c r="G4" i="6"/>
  <c r="G3" i="6"/>
  <c r="I2" i="6"/>
  <c r="G2" i="6"/>
  <c r="H88" i="2"/>
  <c r="H87" i="2"/>
  <c r="H86" i="2"/>
  <c r="H85" i="2"/>
  <c r="H83" i="2"/>
  <c r="H82" i="2"/>
  <c r="H81" i="2"/>
  <c r="H80" i="2"/>
  <c r="H79" i="2"/>
  <c r="H77" i="2"/>
  <c r="H76" i="2"/>
  <c r="H75" i="2"/>
  <c r="H74" i="2"/>
  <c r="H72" i="2"/>
  <c r="H71" i="2"/>
  <c r="H70" i="2"/>
  <c r="H68" i="2"/>
  <c r="H67" i="2"/>
  <c r="H65" i="2"/>
  <c r="H63" i="2"/>
  <c r="H61" i="2"/>
  <c r="H60" i="2"/>
  <c r="H59" i="2"/>
  <c r="H58" i="2"/>
  <c r="H55" i="2"/>
  <c r="H54" i="2"/>
  <c r="H53" i="2"/>
  <c r="H52" i="2"/>
  <c r="H51" i="2"/>
  <c r="H50" i="2"/>
  <c r="H48" i="2"/>
  <c r="H47" i="2"/>
  <c r="H46" i="2"/>
  <c r="H45" i="2"/>
  <c r="H44" i="2"/>
  <c r="H43" i="2"/>
  <c r="H41" i="2"/>
  <c r="H40" i="2"/>
  <c r="H39" i="2"/>
  <c r="H38" i="2"/>
  <c r="H36" i="2"/>
  <c r="H35" i="2"/>
  <c r="H34" i="2"/>
  <c r="H33" i="2"/>
  <c r="H32" i="2"/>
  <c r="H31" i="2"/>
  <c r="H30" i="2"/>
  <c r="H28" i="2"/>
  <c r="H27" i="2"/>
  <c r="H26" i="2"/>
  <c r="H25" i="2"/>
  <c r="H24" i="2"/>
  <c r="H23" i="2"/>
  <c r="H22" i="2"/>
  <c r="H21" i="2"/>
  <c r="H19" i="2"/>
  <c r="H18" i="2"/>
  <c r="H17" i="2"/>
  <c r="H16" i="2"/>
  <c r="H15" i="2"/>
  <c r="H14" i="2"/>
  <c r="H13" i="2"/>
  <c r="H12" i="2"/>
  <c r="H11" i="2"/>
  <c r="H10" i="2"/>
  <c r="H9" i="2"/>
  <c r="H7" i="2"/>
  <c r="H6" i="2"/>
  <c r="H4" i="2"/>
  <c r="H3" i="2"/>
  <c r="J2" i="2"/>
  <c r="H2" i="2"/>
  <c r="L4" i="11" l="1"/>
  <c r="L3" i="9"/>
  <c r="L2" i="9"/>
  <c r="L2" i="20"/>
  <c r="G39" i="25"/>
  <c r="G43" i="25" s="1"/>
  <c r="K7" i="9"/>
  <c r="L2" i="16"/>
  <c r="L7" i="16" s="1"/>
  <c r="K7" i="20"/>
  <c r="L3" i="16"/>
  <c r="L3" i="22"/>
  <c r="L3" i="23"/>
  <c r="L3" i="20"/>
  <c r="L2" i="26"/>
  <c r="L4" i="9"/>
  <c r="L3" i="14"/>
  <c r="K7" i="25"/>
  <c r="K7" i="26"/>
  <c r="L2" i="10"/>
  <c r="L2" i="14"/>
  <c r="L2" i="21"/>
  <c r="L7" i="21" s="1"/>
  <c r="K7" i="23"/>
  <c r="G22" i="21"/>
  <c r="G26" i="21" s="1"/>
  <c r="L4" i="23"/>
  <c r="L2" i="24"/>
  <c r="G232" i="11"/>
  <c r="G236" i="11" s="1"/>
  <c r="L4" i="26"/>
  <c r="G168" i="12"/>
  <c r="G172" i="12" s="1"/>
  <c r="K7" i="11"/>
  <c r="K7" i="12"/>
  <c r="G80" i="22"/>
  <c r="G84" i="22" s="1"/>
  <c r="L4" i="24"/>
  <c r="J2" i="6"/>
  <c r="K2" i="6" s="1"/>
  <c r="J2" i="8"/>
  <c r="K2" i="8" s="1"/>
  <c r="L3" i="11"/>
  <c r="L2" i="12"/>
  <c r="L7" i="12" s="1"/>
  <c r="G394" i="26"/>
  <c r="G398" i="26" s="1"/>
  <c r="K2" i="2"/>
  <c r="L2" i="2" s="1"/>
  <c r="G251" i="9"/>
  <c r="G255" i="9" s="1"/>
  <c r="G78" i="10"/>
  <c r="G82" i="10" s="1"/>
  <c r="L2" i="22"/>
  <c r="K7" i="24"/>
  <c r="G75" i="16"/>
  <c r="G79" i="16" s="1"/>
  <c r="G128" i="24"/>
  <c r="G132" i="24" s="1"/>
  <c r="L2" i="25"/>
  <c r="L7" i="25" s="1"/>
  <c r="L3" i="26"/>
  <c r="L7" i="26" s="1"/>
  <c r="K7" i="16"/>
  <c r="G64" i="20"/>
  <c r="G68" i="20" s="1"/>
  <c r="L2" i="23"/>
  <c r="L3" i="25"/>
  <c r="L3" i="24"/>
  <c r="G235" i="23"/>
  <c r="G239" i="23" s="1"/>
  <c r="L2" i="11"/>
  <c r="L7" i="11" s="1"/>
  <c r="L7" i="14" l="1"/>
  <c r="L7" i="20"/>
  <c r="L7" i="9"/>
  <c r="L7" i="23"/>
  <c r="L7" i="22"/>
  <c r="L7" i="24"/>
</calcChain>
</file>

<file path=xl/sharedStrings.xml><?xml version="1.0" encoding="utf-8"?>
<sst xmlns="http://schemas.openxmlformats.org/spreadsheetml/2006/main" count="10030" uniqueCount="541">
  <si>
    <t>Clothing Apparel</t>
  </si>
  <si>
    <t>Gender</t>
  </si>
  <si>
    <t>Units</t>
  </si>
  <si>
    <t>Retail Value</t>
  </si>
  <si>
    <t>Brand</t>
  </si>
  <si>
    <t>Qty</t>
  </si>
  <si>
    <t>Average MSRP</t>
  </si>
  <si>
    <t>Mens</t>
  </si>
  <si>
    <t>Womens</t>
  </si>
  <si>
    <t>Adidas</t>
  </si>
  <si>
    <t>Kids</t>
  </si>
  <si>
    <t>Hoodrich</t>
  </si>
  <si>
    <t>Jordan</t>
  </si>
  <si>
    <t>Puma</t>
  </si>
  <si>
    <t>SOCKS</t>
  </si>
  <si>
    <t>Ralph Lauren</t>
  </si>
  <si>
    <t>Total Units</t>
  </si>
  <si>
    <t xml:space="preserve">Grand total </t>
  </si>
  <si>
    <t>Mitchell and Ness</t>
  </si>
  <si>
    <t>New Era</t>
  </si>
  <si>
    <t>Converse</t>
  </si>
  <si>
    <t>HATS</t>
  </si>
  <si>
    <t>7th Inning</t>
  </si>
  <si>
    <t>Nike</t>
  </si>
  <si>
    <t>North Face</t>
  </si>
  <si>
    <t>Sonneti London</t>
  </si>
  <si>
    <t>BEANIES</t>
  </si>
  <si>
    <t>Graphic Tees</t>
  </si>
  <si>
    <t>Supply and Demand</t>
  </si>
  <si>
    <t>Vans</t>
  </si>
  <si>
    <t>Fila</t>
  </si>
  <si>
    <t>UNDERWEAR</t>
  </si>
  <si>
    <t>Armani</t>
  </si>
  <si>
    <t>Mixed Brand</t>
  </si>
  <si>
    <t>BUCKETHATS</t>
  </si>
  <si>
    <t xml:space="preserve">Total MSRP </t>
  </si>
  <si>
    <t>BAGS</t>
  </si>
  <si>
    <t>ACCESSORIES</t>
  </si>
  <si>
    <t>Accesoires Total</t>
  </si>
  <si>
    <t>Accesoires Total MSRP</t>
  </si>
  <si>
    <t xml:space="preserve">BRAND </t>
  </si>
  <si>
    <t>GEN</t>
  </si>
  <si>
    <t xml:space="preserve">CATEGORY </t>
  </si>
  <si>
    <t>SIZE</t>
  </si>
  <si>
    <t>STYLE</t>
  </si>
  <si>
    <t>PRICE</t>
  </si>
  <si>
    <t>QTY</t>
  </si>
  <si>
    <t>Average Unit Cost</t>
  </si>
  <si>
    <t xml:space="preserve">Finish Line </t>
  </si>
  <si>
    <t>Socks Fuzzy</t>
  </si>
  <si>
    <t>Pink</t>
  </si>
  <si>
    <t xml:space="preserve">Black </t>
  </si>
  <si>
    <t>White w/ BLK</t>
  </si>
  <si>
    <t xml:space="preserve">Socks Warm 2PK </t>
  </si>
  <si>
    <t>Red &amp; BLK</t>
  </si>
  <si>
    <t xml:space="preserve">Socks Warm 3PK </t>
  </si>
  <si>
    <t>Brown, White, Blue</t>
  </si>
  <si>
    <t>Mid</t>
  </si>
  <si>
    <t>Tie Dye 3PK</t>
  </si>
  <si>
    <t>Ankle</t>
  </si>
  <si>
    <t>Butter Fly 3PK</t>
  </si>
  <si>
    <t>Striped 3PK</t>
  </si>
  <si>
    <t>Leopard Print 3PK</t>
  </si>
  <si>
    <t>Ankle Pad 3PK</t>
  </si>
  <si>
    <t>Blue, Gray, Pink 3PK</t>
  </si>
  <si>
    <t>Towel Style 3PK</t>
  </si>
  <si>
    <t>Colored Tips 3PK</t>
  </si>
  <si>
    <t>Random Designs</t>
  </si>
  <si>
    <t>Long</t>
  </si>
  <si>
    <t>Cream mixed colors</t>
  </si>
  <si>
    <t>8-12.5</t>
  </si>
  <si>
    <t>Brown, Tan, Grey 3PK</t>
  </si>
  <si>
    <t>Mixed 3PK</t>
  </si>
  <si>
    <t>Orange Line 3PK</t>
  </si>
  <si>
    <t>White</t>
  </si>
  <si>
    <t>Color</t>
  </si>
  <si>
    <t>Girls Pre School</t>
  </si>
  <si>
    <t>Pink, Purple 3PK</t>
  </si>
  <si>
    <t>Smiley 3PK</t>
  </si>
  <si>
    <t>Cat 3PK</t>
  </si>
  <si>
    <t>HOHO XMAS 3PK</t>
  </si>
  <si>
    <t>Black Neon Lines 3PK</t>
  </si>
  <si>
    <t>Sparkle 3PK</t>
  </si>
  <si>
    <t>Rainbow 3PK</t>
  </si>
  <si>
    <t>Boys Pre School</t>
  </si>
  <si>
    <t>Stripes</t>
  </si>
  <si>
    <t>Alien</t>
  </si>
  <si>
    <t>Black Stripes</t>
  </si>
  <si>
    <t>Black, White, Grey</t>
  </si>
  <si>
    <t>Infant</t>
  </si>
  <si>
    <t>0-3</t>
  </si>
  <si>
    <t>White 6PK</t>
  </si>
  <si>
    <t>Toddler</t>
  </si>
  <si>
    <t>Pre School</t>
  </si>
  <si>
    <t>White &amp; BLK 6PK</t>
  </si>
  <si>
    <t>Grade School</t>
  </si>
  <si>
    <t>White &amp; BLK 3PK</t>
  </si>
  <si>
    <t>Black 6PK</t>
  </si>
  <si>
    <t>Mixed Tie Dye 3PK</t>
  </si>
  <si>
    <t>L</t>
  </si>
  <si>
    <t>M</t>
  </si>
  <si>
    <t>White 3PK</t>
  </si>
  <si>
    <t>Blue Tie Dye 3PK</t>
  </si>
  <si>
    <t>Purple  3PK</t>
  </si>
  <si>
    <t>Grey, White, BLK 6PK</t>
  </si>
  <si>
    <t>Mixed 6PK</t>
  </si>
  <si>
    <t>Boys</t>
  </si>
  <si>
    <t>3Y-9 L</t>
  </si>
  <si>
    <t>Sonneti</t>
  </si>
  <si>
    <t>Alien 3PK</t>
  </si>
  <si>
    <t>Boys Youth</t>
  </si>
  <si>
    <t>10-4.5</t>
  </si>
  <si>
    <t>White, Grey, Black</t>
  </si>
  <si>
    <t>Black &amp; White 6PK</t>
  </si>
  <si>
    <t>8-12.6</t>
  </si>
  <si>
    <t>Black &amp; White 3PK</t>
  </si>
  <si>
    <t>Pink Soda</t>
  </si>
  <si>
    <t>Pink Neon 3PK</t>
  </si>
  <si>
    <t>White Stripe 3PK</t>
  </si>
  <si>
    <t>Mix Color 6PK</t>
  </si>
  <si>
    <t>Uni</t>
  </si>
  <si>
    <t>6.5-9</t>
  </si>
  <si>
    <t>9.5-13</t>
  </si>
  <si>
    <t>Rainbow Checker</t>
  </si>
  <si>
    <t xml:space="preserve">Mix </t>
  </si>
  <si>
    <t>Checker</t>
  </si>
  <si>
    <t>Mixed</t>
  </si>
  <si>
    <t>5Y-7Y</t>
  </si>
  <si>
    <t>Rasta 2PK</t>
  </si>
  <si>
    <t>Brown, Purple</t>
  </si>
  <si>
    <t>Blue, Pearch</t>
  </si>
  <si>
    <t>TOTAL</t>
  </si>
  <si>
    <t>Style</t>
  </si>
  <si>
    <t>Flat Fitty</t>
  </si>
  <si>
    <t>Black &amp; Orange</t>
  </si>
  <si>
    <t>San Fran</t>
  </si>
  <si>
    <t>Multi Color</t>
  </si>
  <si>
    <t>Rez Style</t>
  </si>
  <si>
    <t>Golbe</t>
  </si>
  <si>
    <t>Compass</t>
  </si>
  <si>
    <t>Black &amp; Green</t>
  </si>
  <si>
    <t>Camo Cat</t>
  </si>
  <si>
    <t>Paint Splatter</t>
  </si>
  <si>
    <t>Camo</t>
  </si>
  <si>
    <t>Tiger Stripe</t>
  </si>
  <si>
    <t>Gold</t>
  </si>
  <si>
    <t>$$^^</t>
  </si>
  <si>
    <t>Bikini Chick</t>
  </si>
  <si>
    <t>Pattern</t>
  </si>
  <si>
    <t>Rose</t>
  </si>
  <si>
    <t>Grey Leaf</t>
  </si>
  <si>
    <t>Grey Aloha</t>
  </si>
  <si>
    <t>Small Pattern</t>
  </si>
  <si>
    <t>Camo Black Rim</t>
  </si>
  <si>
    <t>F Print</t>
  </si>
  <si>
    <t>Black</t>
  </si>
  <si>
    <t>NEW Y</t>
  </si>
  <si>
    <t>LOS A</t>
  </si>
  <si>
    <t>Black Leather Rim</t>
  </si>
  <si>
    <t>USA</t>
  </si>
  <si>
    <t>White, Red &amp; Blue</t>
  </si>
  <si>
    <t>Run Shit</t>
  </si>
  <si>
    <t>Hip Hop Sucks</t>
  </si>
  <si>
    <t>Goorin</t>
  </si>
  <si>
    <t>Orange</t>
  </si>
  <si>
    <t>Cock</t>
  </si>
  <si>
    <t>Tan</t>
  </si>
  <si>
    <t>Queen</t>
  </si>
  <si>
    <t>Panther</t>
  </si>
  <si>
    <t>Red</t>
  </si>
  <si>
    <t>Stallion</t>
  </si>
  <si>
    <t>Champion</t>
  </si>
  <si>
    <t>Plain</t>
  </si>
  <si>
    <t>Dark Maroon</t>
  </si>
  <si>
    <t>Yellow</t>
  </si>
  <si>
    <t>Green</t>
  </si>
  <si>
    <t>Burgundy</t>
  </si>
  <si>
    <t>Navy</t>
  </si>
  <si>
    <t>Astros</t>
  </si>
  <si>
    <t>Miami</t>
  </si>
  <si>
    <t>Blue</t>
  </si>
  <si>
    <t>Mets</t>
  </si>
  <si>
    <t>White Sox</t>
  </si>
  <si>
    <t>Braves</t>
  </si>
  <si>
    <t>Navy With String</t>
  </si>
  <si>
    <t>Clevland</t>
  </si>
  <si>
    <t>Blue With String</t>
  </si>
  <si>
    <t>Texan</t>
  </si>
  <si>
    <t>Mitchell &amp; Ness</t>
  </si>
  <si>
    <t>Magic</t>
  </si>
  <si>
    <t>Lakers</t>
  </si>
  <si>
    <t>Celtics</t>
  </si>
  <si>
    <t>76ers</t>
  </si>
  <si>
    <t>Mix</t>
  </si>
  <si>
    <t>Neon Yellow</t>
  </si>
  <si>
    <t>Blue, Black, Tan</t>
  </si>
  <si>
    <t>Duck</t>
  </si>
  <si>
    <t>Tie Dye</t>
  </si>
  <si>
    <t>Stitched</t>
  </si>
  <si>
    <t>Stamp</t>
  </si>
  <si>
    <t>Black, White checker</t>
  </si>
  <si>
    <t>Fuzzy</t>
  </si>
  <si>
    <t>Cheetah</t>
  </si>
  <si>
    <t>Waist Fanny Pack</t>
  </si>
  <si>
    <t>Mustard Yellow</t>
  </si>
  <si>
    <t>Sling Satchel</t>
  </si>
  <si>
    <t>Satchel</t>
  </si>
  <si>
    <t>Red Checker</t>
  </si>
  <si>
    <t>Big Fanny Pack</t>
  </si>
  <si>
    <t>Black Checker</t>
  </si>
  <si>
    <t>Small Fanny Pack</t>
  </si>
  <si>
    <t>Ranibow</t>
  </si>
  <si>
    <t>Checker Fur</t>
  </si>
  <si>
    <t>Mini Backpack</t>
  </si>
  <si>
    <t>White Fur</t>
  </si>
  <si>
    <t>Herschels</t>
  </si>
  <si>
    <t>Grey, Neon Orange</t>
  </si>
  <si>
    <t>Fanny</t>
  </si>
  <si>
    <t>Floral</t>
  </si>
  <si>
    <t>Grey</t>
  </si>
  <si>
    <t>Grey Camo</t>
  </si>
  <si>
    <t>Herschels / Paris</t>
  </si>
  <si>
    <t>Collab Toiletry Bag</t>
  </si>
  <si>
    <t>Collab Fanny</t>
  </si>
  <si>
    <t>Cross Body</t>
  </si>
  <si>
    <t>Purse</t>
  </si>
  <si>
    <t>Coin Purse</t>
  </si>
  <si>
    <t>Crossbody</t>
  </si>
  <si>
    <t>White &amp; Blue</t>
  </si>
  <si>
    <t>Big Fanny</t>
  </si>
  <si>
    <t>Black Graffiti</t>
  </si>
  <si>
    <t>Small Fanny</t>
  </si>
  <si>
    <t>White Graffiti</t>
  </si>
  <si>
    <t>Small Fanny Plain</t>
  </si>
  <si>
    <t>Cream</t>
  </si>
  <si>
    <t>Red &amp; Pink</t>
  </si>
  <si>
    <t>Small Satchel</t>
  </si>
  <si>
    <t>Clear</t>
  </si>
  <si>
    <t>One off</t>
  </si>
  <si>
    <t>Clear &amp; Black</t>
  </si>
  <si>
    <t>Cream, Rose, Black</t>
  </si>
  <si>
    <t>Ivy Park</t>
  </si>
  <si>
    <t>JumpMan</t>
  </si>
  <si>
    <t xml:space="preserve">Brown </t>
  </si>
  <si>
    <t>Shoulder Bag</t>
  </si>
  <si>
    <t>Snake Pattern Purse</t>
  </si>
  <si>
    <t>Grey, Black</t>
  </si>
  <si>
    <t>Paris Collab Small Fanny</t>
  </si>
  <si>
    <t>Black, Gold</t>
  </si>
  <si>
    <t>Black, Burgundy</t>
  </si>
  <si>
    <t>Paris Collab Crossbody</t>
  </si>
  <si>
    <t>Black, Red</t>
  </si>
  <si>
    <t>Nike Jordan Crossbody</t>
  </si>
  <si>
    <t>Leather Crossbody</t>
  </si>
  <si>
    <t>Waits</t>
  </si>
  <si>
    <t>Phone / ID Pouch</t>
  </si>
  <si>
    <t>Hood Rich</t>
  </si>
  <si>
    <t>Superdry</t>
  </si>
  <si>
    <t>Black, Grey</t>
  </si>
  <si>
    <t>Navy Blue</t>
  </si>
  <si>
    <t>Small Crossbody</t>
  </si>
  <si>
    <t>Black, White</t>
  </si>
  <si>
    <t>Brown</t>
  </si>
  <si>
    <t>Red, Gold</t>
  </si>
  <si>
    <t>Purple</t>
  </si>
  <si>
    <t>Fuzzy Purse</t>
  </si>
  <si>
    <t>Backpack</t>
  </si>
  <si>
    <t>Book Bag</t>
  </si>
  <si>
    <t>Port Authority</t>
  </si>
  <si>
    <t>Small Back Pack</t>
  </si>
  <si>
    <t>Neon Tie Dye</t>
  </si>
  <si>
    <t>Orange Tie Dye</t>
  </si>
  <si>
    <t>Black &amp; White Checker</t>
  </si>
  <si>
    <t>Lunch Box</t>
  </si>
  <si>
    <t>Herschel</t>
  </si>
  <si>
    <t>Back Pack</t>
  </si>
  <si>
    <t>Grey / Black Cracks</t>
  </si>
  <si>
    <t>Baby Blue</t>
  </si>
  <si>
    <t>Black Leather</t>
  </si>
  <si>
    <t>Size</t>
  </si>
  <si>
    <t xml:space="preserve">Nike </t>
  </si>
  <si>
    <t>Black, Grey, Black</t>
  </si>
  <si>
    <t>Boys 3PK</t>
  </si>
  <si>
    <t>Small</t>
  </si>
  <si>
    <t>All Black</t>
  </si>
  <si>
    <t>Black, Grey, Blue</t>
  </si>
  <si>
    <t>Black, Red, Green</t>
  </si>
  <si>
    <t>Red, Blue, Black</t>
  </si>
  <si>
    <t>All Blue</t>
  </si>
  <si>
    <t>Medium</t>
  </si>
  <si>
    <t>Red &amp; Black</t>
  </si>
  <si>
    <t>Large</t>
  </si>
  <si>
    <t>Red &amp; Paint Splatter</t>
  </si>
  <si>
    <t>XL</t>
  </si>
  <si>
    <t>Mens 3PK</t>
  </si>
  <si>
    <t>Calvin Klein</t>
  </si>
  <si>
    <t>Grey &amp; Blue</t>
  </si>
  <si>
    <t>2XL</t>
  </si>
  <si>
    <t>Freedom Eagle</t>
  </si>
  <si>
    <t>Panter</t>
  </si>
  <si>
    <t>Lion</t>
  </si>
  <si>
    <t>Grey &amp; Black</t>
  </si>
  <si>
    <t>Patch</t>
  </si>
  <si>
    <t>Square Stitched</t>
  </si>
  <si>
    <t>Logo Pattern</t>
  </si>
  <si>
    <t>Crochet</t>
  </si>
  <si>
    <t>Reversable</t>
  </si>
  <si>
    <t>One Offs</t>
  </si>
  <si>
    <t>Medal Logo</t>
  </si>
  <si>
    <t>Knit Medal Logo</t>
  </si>
  <si>
    <t>Lacoste</t>
  </si>
  <si>
    <t>Black &amp; Grey</t>
  </si>
  <si>
    <t>Knit</t>
  </si>
  <si>
    <t>Green &amp; Grey</t>
  </si>
  <si>
    <t>Ball</t>
  </si>
  <si>
    <t>Grey Womens</t>
  </si>
  <si>
    <t>Black Womens</t>
  </si>
  <si>
    <t>Metal Logo</t>
  </si>
  <si>
    <t>Glitter</t>
  </si>
  <si>
    <t>Brown Leopard</t>
  </si>
  <si>
    <t>Grey - 5</t>
  </si>
  <si>
    <t>Black - 2</t>
  </si>
  <si>
    <t>Nicce</t>
  </si>
  <si>
    <t>Green - 3</t>
  </si>
  <si>
    <t xml:space="preserve">Black - 2 </t>
  </si>
  <si>
    <t>SuperDry</t>
  </si>
  <si>
    <t>Timberland</t>
  </si>
  <si>
    <t>Brown - 4</t>
  </si>
  <si>
    <t>Black - 3</t>
  </si>
  <si>
    <t>GREY</t>
  </si>
  <si>
    <t>Beanies &amp; Gloves Combo</t>
  </si>
  <si>
    <t>Boys - Blue</t>
  </si>
  <si>
    <t>Boys - Black</t>
  </si>
  <si>
    <t>Logo pattern</t>
  </si>
  <si>
    <t>Boys - Red</t>
  </si>
  <si>
    <t>Girls - Baby Blue</t>
  </si>
  <si>
    <t>Girls - Pink</t>
  </si>
  <si>
    <t>Girls - Purple,Teal,Brown</t>
  </si>
  <si>
    <t>Toddler - Black &amp; Brown</t>
  </si>
  <si>
    <t>Toddler - White</t>
  </si>
  <si>
    <t>Toddler - Teal</t>
  </si>
  <si>
    <t>Ears</t>
  </si>
  <si>
    <t>Toddler - Grey &amp; Black</t>
  </si>
  <si>
    <t>Toddler - Red</t>
  </si>
  <si>
    <t>Toddler - Black</t>
  </si>
  <si>
    <t>Cap Logo Pattern</t>
  </si>
  <si>
    <t>Cap Roses</t>
  </si>
  <si>
    <t>Ear Cover</t>
  </si>
  <si>
    <t>Head Band</t>
  </si>
  <si>
    <t>Black Logo Pattern</t>
  </si>
  <si>
    <t>Braided Head Band</t>
  </si>
  <si>
    <t>Black &amp; White</t>
  </si>
  <si>
    <t>Hair Tie 2PK</t>
  </si>
  <si>
    <t>Braid Kit</t>
  </si>
  <si>
    <t>Hair Bands 6PK</t>
  </si>
  <si>
    <t>Mixed Color</t>
  </si>
  <si>
    <t>Neon</t>
  </si>
  <si>
    <t>Ponytail Holders 6PK</t>
  </si>
  <si>
    <t>Unisex</t>
  </si>
  <si>
    <t>Bandana</t>
  </si>
  <si>
    <t>Black Logo</t>
  </si>
  <si>
    <t>Waist Band</t>
  </si>
  <si>
    <t>Arm Sleeve</t>
  </si>
  <si>
    <t>Skull Cap</t>
  </si>
  <si>
    <t xml:space="preserve">Jordan </t>
  </si>
  <si>
    <t>Black &amp; Red</t>
  </si>
  <si>
    <t>Head Band 2PK</t>
  </si>
  <si>
    <t>Lanyard</t>
  </si>
  <si>
    <t>Cheetah Print</t>
  </si>
  <si>
    <t>Smiley</t>
  </si>
  <si>
    <t>Ranibow Nike Pattern</t>
  </si>
  <si>
    <t>Hot Pink</t>
  </si>
  <si>
    <t>Flowers</t>
  </si>
  <si>
    <t>Rocks</t>
  </si>
  <si>
    <t>Red &amp; Blue</t>
  </si>
  <si>
    <t>Blue Checks</t>
  </si>
  <si>
    <t>Grey Inside</t>
  </si>
  <si>
    <t>Dark Grey</t>
  </si>
  <si>
    <t>Men</t>
  </si>
  <si>
    <t>Sweat Pant</t>
  </si>
  <si>
    <t>XS</t>
  </si>
  <si>
    <t>TOTAL COUNT</t>
  </si>
  <si>
    <t>RETAIL VALUE</t>
  </si>
  <si>
    <t xml:space="preserve">  </t>
  </si>
  <si>
    <t>Sweat Shirt</t>
  </si>
  <si>
    <t>Shirt</t>
  </si>
  <si>
    <t>Short</t>
  </si>
  <si>
    <t>Tights / Legging</t>
  </si>
  <si>
    <t>Boy</t>
  </si>
  <si>
    <t>Leggings</t>
  </si>
  <si>
    <t>1X</t>
  </si>
  <si>
    <t>2X</t>
  </si>
  <si>
    <t>3X</t>
  </si>
  <si>
    <t>Girls</t>
  </si>
  <si>
    <t>Shirts</t>
  </si>
  <si>
    <t>Shorts</t>
  </si>
  <si>
    <t>Sweat Pants</t>
  </si>
  <si>
    <t>Jeans</t>
  </si>
  <si>
    <t>Cargo Pants</t>
  </si>
  <si>
    <t>Skirts</t>
  </si>
  <si>
    <t>Bodysuit</t>
  </si>
  <si>
    <t>Hoodie</t>
  </si>
  <si>
    <t>Dresses</t>
  </si>
  <si>
    <t>Jacket</t>
  </si>
  <si>
    <t>Crop Tops</t>
  </si>
  <si>
    <t>Jackets</t>
  </si>
  <si>
    <t>LArge</t>
  </si>
  <si>
    <t>Jersey</t>
  </si>
  <si>
    <t>Swim Trunks</t>
  </si>
  <si>
    <t>Sweat Shirts</t>
  </si>
  <si>
    <t>Toddler Boys</t>
  </si>
  <si>
    <t>5T</t>
  </si>
  <si>
    <t xml:space="preserve">TOTAL </t>
  </si>
  <si>
    <t xml:space="preserve">Hood Rich </t>
  </si>
  <si>
    <t>Vest</t>
  </si>
  <si>
    <t>Coat</t>
  </si>
  <si>
    <t>Vest / Coat</t>
  </si>
  <si>
    <t>Coats</t>
  </si>
  <si>
    <t>Hoodies</t>
  </si>
  <si>
    <t>3XL</t>
  </si>
  <si>
    <t>TG</t>
  </si>
  <si>
    <t>Set</t>
  </si>
  <si>
    <t>4T</t>
  </si>
  <si>
    <t>12M</t>
  </si>
  <si>
    <t>Sports Bra</t>
  </si>
  <si>
    <t>Pants</t>
  </si>
  <si>
    <t>4XL</t>
  </si>
  <si>
    <t>Jumpsuit</t>
  </si>
  <si>
    <t>Dress</t>
  </si>
  <si>
    <t>Tanks</t>
  </si>
  <si>
    <t>Pallets</t>
  </si>
  <si>
    <t>Bulk List</t>
  </si>
  <si>
    <t xml:space="preserve">Puma </t>
  </si>
  <si>
    <t xml:space="preserve">Mens </t>
  </si>
  <si>
    <t xml:space="preserve">Womens </t>
  </si>
  <si>
    <t>Polo Long Sleeve</t>
  </si>
  <si>
    <t>RL Polo</t>
  </si>
  <si>
    <t>M&amp;N</t>
  </si>
  <si>
    <t>Women</t>
  </si>
  <si>
    <t>Jerseys</t>
  </si>
  <si>
    <t>NEW ERA</t>
  </si>
  <si>
    <t>UniSex</t>
  </si>
  <si>
    <t>Sweat shirt</t>
  </si>
  <si>
    <t>18M</t>
  </si>
  <si>
    <t>24M</t>
  </si>
  <si>
    <t>Onesie</t>
  </si>
  <si>
    <t>6M</t>
  </si>
  <si>
    <t>NIke</t>
  </si>
  <si>
    <t>Nike Tech</t>
  </si>
  <si>
    <t xml:space="preserve">XL </t>
  </si>
  <si>
    <t>Hoodie w/Zip</t>
  </si>
  <si>
    <t>Sport Bars</t>
  </si>
  <si>
    <t>Crop Top Long Sleeve</t>
  </si>
  <si>
    <t>Swim Tops</t>
  </si>
  <si>
    <t>Swim Bottoms</t>
  </si>
  <si>
    <t>Swim Body Suits</t>
  </si>
  <si>
    <t>Sports Body Suit</t>
  </si>
  <si>
    <t>Snow Pants</t>
  </si>
  <si>
    <t>Skirt</t>
  </si>
  <si>
    <t>12 Months</t>
  </si>
  <si>
    <t>18 Months</t>
  </si>
  <si>
    <t>3T</t>
  </si>
  <si>
    <t>6T</t>
  </si>
  <si>
    <t>Sets</t>
  </si>
  <si>
    <t>24 Months</t>
  </si>
  <si>
    <t>2T</t>
  </si>
  <si>
    <t>XXS</t>
  </si>
  <si>
    <t>Swim</t>
  </si>
  <si>
    <t>Crop Top</t>
  </si>
  <si>
    <t>Bodysuits</t>
  </si>
  <si>
    <t xml:space="preserve">SWIMMING / WORKOUT CLOTHING MIXED </t>
  </si>
  <si>
    <t>SW</t>
  </si>
  <si>
    <t>Trunks</t>
  </si>
  <si>
    <t>Swim Trunk</t>
  </si>
  <si>
    <t>Girl</t>
  </si>
  <si>
    <t xml:space="preserve">North Face </t>
  </si>
  <si>
    <t xml:space="preserve">Sweat Pants </t>
  </si>
  <si>
    <t xml:space="preserve">Sweat Shirts </t>
  </si>
  <si>
    <t>Tank Tops</t>
  </si>
  <si>
    <t>Legging</t>
  </si>
  <si>
    <t>Graphics</t>
  </si>
  <si>
    <t>Supply &amp; Demand</t>
  </si>
  <si>
    <t>Vests</t>
  </si>
  <si>
    <t>Board Shorts</t>
  </si>
  <si>
    <t>Swim trunks</t>
  </si>
  <si>
    <t>Romper</t>
  </si>
  <si>
    <t>Overalls</t>
  </si>
  <si>
    <t>Tank Top</t>
  </si>
  <si>
    <t>Scarf</t>
  </si>
  <si>
    <t>Underwear</t>
  </si>
  <si>
    <t>Ellesse</t>
  </si>
  <si>
    <t>Northface</t>
  </si>
  <si>
    <t>Reebok</t>
  </si>
  <si>
    <t>SikSilk</t>
  </si>
  <si>
    <t>Belynkey</t>
  </si>
  <si>
    <t>Lady Hagen</t>
  </si>
  <si>
    <t>Sik Silk</t>
  </si>
  <si>
    <t>Denim Shorts</t>
  </si>
  <si>
    <t>Tail</t>
  </si>
  <si>
    <t>Under Armor " UA "</t>
  </si>
  <si>
    <t>PinkSoda</t>
  </si>
  <si>
    <t>Tops</t>
  </si>
  <si>
    <t>4X</t>
  </si>
  <si>
    <t>Fanatics</t>
  </si>
  <si>
    <t>Sweat Jacket</t>
  </si>
  <si>
    <t xml:space="preserve"> </t>
  </si>
  <si>
    <t>DSG</t>
  </si>
  <si>
    <t>Sport Bra</t>
  </si>
  <si>
    <t>Polo Shirts</t>
  </si>
  <si>
    <t>Hugo</t>
  </si>
  <si>
    <t>MTV</t>
  </si>
  <si>
    <t>Neff</t>
  </si>
  <si>
    <t>Hundreds</t>
  </si>
  <si>
    <t>New Balance</t>
  </si>
  <si>
    <t>Ellese</t>
  </si>
  <si>
    <t>Fletcher</t>
  </si>
  <si>
    <t>Corset</t>
  </si>
  <si>
    <t>Tank</t>
  </si>
  <si>
    <t>Asics</t>
  </si>
  <si>
    <t>Oncloud</t>
  </si>
  <si>
    <t>OnCloud</t>
  </si>
  <si>
    <t>Active Tank</t>
  </si>
  <si>
    <t>Bike Shorts</t>
  </si>
  <si>
    <t xml:space="preserve">Medium </t>
  </si>
  <si>
    <t>Gym Shorts</t>
  </si>
  <si>
    <t xml:space="preserve">OnCloud </t>
  </si>
  <si>
    <t>Siksilk</t>
  </si>
  <si>
    <t>Forever21</t>
  </si>
  <si>
    <t>Forever22</t>
  </si>
  <si>
    <t>Forever23</t>
  </si>
  <si>
    <t>NFL</t>
  </si>
  <si>
    <t>BOYS</t>
  </si>
  <si>
    <t>PAJAMAS 2 PIECE SET</t>
  </si>
  <si>
    <t>MIXED</t>
  </si>
  <si>
    <t>TODDLER BOYS</t>
  </si>
  <si>
    <t>PAJAMAS 3 PIECE SET</t>
  </si>
  <si>
    <t>TOMMY HILFIGER</t>
  </si>
  <si>
    <t>Tommy Hilifiger</t>
  </si>
  <si>
    <t>P.E. Nation</t>
  </si>
  <si>
    <t>P.E. / Asics</t>
  </si>
  <si>
    <t xml:space="preserve">Clothing Apparel breakdown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</si>
</sst>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&quot;$&quot;#,##0.00"/>
    <numFmt numFmtId="166" formatCode="&quot;$&quot;#,##0"/>
    <numFmt numFmtId="167" formatCode="m\-d"/>
  </numFmts>
  <fonts count="10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3">
    <xf numFmtId="0" fontId="0" fillId="0" borderId="0" xfId="0"/>
    <xf numFmtId="0" fontId="3" fillId="0" borderId="1" xfId="0" applyFont="1" applyBorder="1"/>
    <xf numFmtId="0" fontId="4" fillId="0" borderId="0" xfId="0" applyFont="1"/>
    <xf numFmtId="0" fontId="4" fillId="0" borderId="1" xfId="0" applyFont="1" applyBorder="1"/>
    <xf numFmtId="165" fontId="4" fillId="0" borderId="1" xfId="0" applyNumberFormat="1" applyFont="1" applyBorder="1"/>
    <xf numFmtId="166" fontId="4" fillId="0" borderId="0" xfId="0" applyNumberFormat="1" applyFont="1"/>
    <xf numFmtId="0" fontId="5" fillId="2" borderId="1" xfId="0" applyFont="1" applyFill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0" fontId="5" fillId="3" borderId="0" xfId="0" applyFont="1" applyFill="1" applyAlignment="1">
      <alignment horizontal="center"/>
    </xf>
    <xf numFmtId="165" fontId="5" fillId="3" borderId="0" xfId="0" applyNumberFormat="1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167" fontId="6" fillId="2" borderId="1" xfId="0" applyNumberFormat="1" applyFont="1" applyFill="1" applyBorder="1" applyAlignment="1">
      <alignment horizontal="center"/>
    </xf>
    <xf numFmtId="166" fontId="6" fillId="2" borderId="1" xfId="0" applyNumberFormat="1" applyFont="1" applyFill="1" applyBorder="1" applyAlignment="1">
      <alignment horizontal="center"/>
    </xf>
    <xf numFmtId="3" fontId="6" fillId="2" borderId="1" xfId="0" applyNumberFormat="1" applyFont="1" applyFill="1" applyBorder="1" applyAlignment="1">
      <alignment horizontal="center"/>
    </xf>
    <xf numFmtId="165" fontId="4" fillId="0" borderId="0" xfId="0" applyNumberFormat="1" applyFont="1"/>
    <xf numFmtId="0" fontId="6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166" fontId="4" fillId="2" borderId="1" xfId="0" applyNumberFormat="1" applyFont="1" applyFill="1" applyBorder="1" applyAlignment="1">
      <alignment horizontal="center"/>
    </xf>
    <xf numFmtId="0" fontId="4" fillId="2" borderId="0" xfId="0" applyFont="1" applyFill="1"/>
    <xf numFmtId="165" fontId="6" fillId="2" borderId="1" xfId="0" applyNumberFormat="1" applyFont="1" applyFill="1" applyBorder="1" applyAlignment="1">
      <alignment horizontal="center"/>
    </xf>
    <xf numFmtId="167" fontId="4" fillId="0" borderId="1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7" fillId="3" borderId="0" xfId="0" applyFont="1" applyFill="1" applyAlignment="1">
      <alignment horizontal="center"/>
    </xf>
    <xf numFmtId="165" fontId="7" fillId="3" borderId="0" xfId="0" applyNumberFormat="1" applyFont="1" applyFill="1" applyAlignment="1">
      <alignment horizontal="center"/>
    </xf>
    <xf numFmtId="0" fontId="8" fillId="0" borderId="0" xfId="0" applyFont="1"/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66" fontId="8" fillId="2" borderId="2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165" fontId="8" fillId="0" borderId="0" xfId="0" applyNumberFormat="1" applyFont="1"/>
    <xf numFmtId="0" fontId="8" fillId="0" borderId="3" xfId="0" applyFont="1" applyBorder="1" applyAlignment="1">
      <alignment horizontal="center"/>
    </xf>
    <xf numFmtId="165" fontId="8" fillId="0" borderId="4" xfId="0" applyNumberFormat="1" applyFont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3" fontId="8" fillId="2" borderId="0" xfId="0" applyNumberFormat="1" applyFont="1" applyFill="1" applyAlignment="1">
      <alignment horizontal="center"/>
    </xf>
    <xf numFmtId="166" fontId="8" fillId="0" borderId="0" xfId="0" applyNumberFormat="1" applyFont="1"/>
    <xf numFmtId="0" fontId="8" fillId="2" borderId="0" xfId="0" applyFont="1" applyFill="1"/>
    <xf numFmtId="0" fontId="7" fillId="2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166" fontId="8" fillId="4" borderId="4" xfId="0" applyNumberFormat="1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165" fontId="8" fillId="2" borderId="4" xfId="0" applyNumberFormat="1" applyFont="1" applyFill="1" applyBorder="1" applyAlignment="1">
      <alignment horizontal="center"/>
    </xf>
    <xf numFmtId="4" fontId="8" fillId="0" borderId="0" xfId="0" applyNumberFormat="1" applyFont="1"/>
    <xf numFmtId="0" fontId="3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66" fontId="4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166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8" fillId="4" borderId="3" xfId="0" applyFont="1" applyFill="1" applyBorder="1"/>
    <xf numFmtId="0" fontId="8" fillId="4" borderId="4" xfId="0" applyFont="1" applyFill="1" applyBorder="1"/>
    <xf numFmtId="0" fontId="4" fillId="4" borderId="1" xfId="0" applyFont="1" applyFill="1" applyBorder="1"/>
    <xf numFmtId="0" fontId="4" fillId="4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0" fontId="4" fillId="2" borderId="1" xfId="0" applyFont="1" applyFill="1" applyBorder="1"/>
    <xf numFmtId="0" fontId="6" fillId="0" borderId="0" xfId="0" applyFont="1" applyAlignment="1">
      <alignment horizontal="center"/>
    </xf>
    <xf numFmtId="166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166" fontId="6" fillId="2" borderId="0" xfId="0" applyNumberFormat="1" applyFont="1" applyFill="1" applyAlignment="1">
      <alignment horizontal="center"/>
    </xf>
    <xf numFmtId="166" fontId="6" fillId="0" borderId="0" xfId="0" applyNumberFormat="1" applyFont="1" applyAlignment="1">
      <alignment horizontal="center"/>
    </xf>
    <xf numFmtId="166" fontId="6" fillId="4" borderId="1" xfId="0" applyNumberFormat="1" applyFont="1" applyFill="1" applyBorder="1" applyAlignment="1">
      <alignment horizontal="center"/>
    </xf>
    <xf numFmtId="165" fontId="6" fillId="2" borderId="0" xfId="0" applyNumberFormat="1" applyFont="1" applyFill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166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166" fontId="6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66" fontId="8" fillId="0" borderId="2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66" fontId="8" fillId="0" borderId="4" xfId="0" applyNumberFormat="1" applyFont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166" fontId="8" fillId="0" borderId="0" xfId="0" applyNumberFormat="1" applyFont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166" fontId="8" fillId="4" borderId="2" xfId="0" applyNumberFormat="1" applyFont="1" applyFill="1" applyBorder="1" applyAlignment="1">
      <alignment horizontal="center"/>
    </xf>
    <xf numFmtId="165" fontId="7" fillId="2" borderId="0" xfId="0" applyNumberFormat="1" applyFont="1" applyFill="1" applyAlignment="1">
      <alignment horizontal="center"/>
    </xf>
    <xf numFmtId="0" fontId="8" fillId="0" borderId="3" xfId="0" applyFont="1" applyBorder="1"/>
    <xf numFmtId="0" fontId="8" fillId="0" borderId="4" xfId="0" applyFont="1" applyBorder="1"/>
    <xf numFmtId="0" fontId="7" fillId="2" borderId="4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5" fontId="8" fillId="4" borderId="4" xfId="0" applyNumberFormat="1" applyFont="1" applyFill="1" applyBorder="1" applyAlignment="1">
      <alignment horizontal="center"/>
    </xf>
    <xf numFmtId="165" fontId="8" fillId="0" borderId="0" xfId="0" applyNumberFormat="1" applyFont="1" applyAlignment="1">
      <alignment horizontal="center"/>
    </xf>
    <xf numFmtId="165" fontId="8" fillId="0" borderId="2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2" xfId="0" applyFont="1" applyBorder="1"/>
    <xf numFmtId="0" fontId="8" fillId="2" borderId="1" xfId="0" applyFont="1" applyFill="1" applyBorder="1" applyAlignment="1">
      <alignment horizontal="center"/>
    </xf>
    <xf numFmtId="0" fontId="8" fillId="2" borderId="3" xfId="0" applyFont="1" applyFill="1" applyBorder="1"/>
    <xf numFmtId="0" fontId="8" fillId="2" borderId="4" xfId="0" applyFont="1" applyFill="1" applyBorder="1"/>
    <xf numFmtId="166" fontId="8" fillId="2" borderId="4" xfId="0" applyNumberFormat="1" applyFont="1" applyFill="1" applyBorder="1"/>
    <xf numFmtId="166" fontId="8" fillId="4" borderId="4" xfId="0" applyNumberFormat="1" applyFont="1" applyFill="1" applyBorder="1"/>
    <xf numFmtId="0" fontId="8" fillId="2" borderId="5" xfId="0" applyFont="1" applyFill="1" applyBorder="1" applyAlignment="1">
      <alignment horizontal="center"/>
    </xf>
    <xf numFmtId="166" fontId="8" fillId="2" borderId="5" xfId="0" applyNumberFormat="1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4" borderId="0" xfId="0" applyFont="1" applyFill="1"/>
    <xf numFmtId="0" fontId="8" fillId="2" borderId="11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165" fontId="4" fillId="2" borderId="0" xfId="0" applyNumberFormat="1" applyFont="1" applyFill="1"/>
    <xf numFmtId="165" fontId="4" fillId="2" borderId="1" xfId="0" applyNumberFormat="1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165" fontId="5" fillId="2" borderId="1" xfId="0" applyNumberFormat="1" applyFont="1" applyFill="1" applyBorder="1" applyAlignment="1">
      <alignment horizontal="center"/>
    </xf>
    <xf numFmtId="0" fontId="0" fillId="5" borderId="0" xfId="0" applyFill="1"/>
    <xf numFmtId="164" fontId="0" fillId="0" borderId="0" xfId="1" applyFont="1" applyAlignment="1">
      <alignment horizontal="center"/>
    </xf>
    <xf numFmtId="0" fontId="0" fillId="5" borderId="12" xfId="0" applyFill="1" applyBorder="1" applyAlignment="1">
      <alignment horizontal="center"/>
    </xf>
    <xf numFmtId="0" fontId="0" fillId="0" borderId="12" xfId="0" applyBorder="1" applyAlignment="1">
      <alignment horizontal="center"/>
    </xf>
    <xf numFmtId="164" fontId="0" fillId="0" borderId="12" xfId="1" applyFont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7" fillId="4" borderId="7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I25" sqref="I25"/>
    </sheetView>
  </sheetViews>
  <sheetFormatPr defaultColWidth="10.6640625" defaultRowHeight="15"/>
  <cols>
    <col min="1" max="1" width="18.77734375" customWidth="1"/>
    <col min="2" max="3" width="12.44140625" style="26" bestFit="1" customWidth="1"/>
    <col min="5" max="5" width="17.33203125" style="26" customWidth="1"/>
    <col min="6" max="6" width="14" style="26" bestFit="1" customWidth="1"/>
    <col min="7" max="7" width="14.33203125" style="26" customWidth="1"/>
  </cols>
  <sheetData>
    <row r="1" spans="1:7">
      <c r="A1" s="131" t="s">
        <v>0</v>
      </c>
      <c r="E1" s="136" t="s">
        <v>540</v>
      </c>
      <c r="F1" s="136"/>
      <c r="G1" s="136"/>
    </row>
    <row r="2" spans="1:7">
      <c r="A2" t="s">
        <v>1</v>
      </c>
      <c r="B2" s="26" t="s">
        <v>2</v>
      </c>
      <c r="C2" s="26" t="s">
        <v>3</v>
      </c>
      <c r="E2" s="133" t="s">
        <v>4</v>
      </c>
      <c r="F2" s="133" t="s">
        <v>5</v>
      </c>
      <c r="G2" s="133" t="s">
        <v>6</v>
      </c>
    </row>
    <row r="3" spans="1:7">
      <c r="A3" t="s">
        <v>7</v>
      </c>
      <c r="B3" s="26">
        <v>11655</v>
      </c>
      <c r="C3" s="132">
        <v>676734.75</v>
      </c>
      <c r="E3" s="134"/>
      <c r="F3" s="134"/>
      <c r="G3" s="134"/>
    </row>
    <row r="4" spans="1:7">
      <c r="A4" t="s">
        <v>8</v>
      </c>
      <c r="B4" s="26">
        <v>8470</v>
      </c>
      <c r="C4" s="132">
        <v>654519.43999999994</v>
      </c>
      <c r="E4" s="134" t="s">
        <v>9</v>
      </c>
      <c r="F4" s="134">
        <v>1161</v>
      </c>
      <c r="G4" s="135">
        <v>57</v>
      </c>
    </row>
    <row r="5" spans="1:7">
      <c r="A5" t="s">
        <v>10</v>
      </c>
      <c r="B5" s="26">
        <v>2718</v>
      </c>
      <c r="C5" s="132">
        <v>80880</v>
      </c>
      <c r="E5" s="134" t="s">
        <v>11</v>
      </c>
      <c r="F5" s="134">
        <v>2176</v>
      </c>
      <c r="G5" s="135">
        <v>89</v>
      </c>
    </row>
    <row r="6" spans="1:7">
      <c r="E6" s="134" t="s">
        <v>12</v>
      </c>
      <c r="F6" s="134">
        <v>899</v>
      </c>
      <c r="G6" s="135">
        <v>56</v>
      </c>
    </row>
    <row r="7" spans="1:7">
      <c r="E7" s="134" t="s">
        <v>13</v>
      </c>
      <c r="F7" s="134">
        <v>4924</v>
      </c>
      <c r="G7" s="135">
        <v>28</v>
      </c>
    </row>
    <row r="8" spans="1:7">
      <c r="A8" s="131" t="s">
        <v>14</v>
      </c>
      <c r="E8" s="134" t="s">
        <v>15</v>
      </c>
      <c r="F8" s="134">
        <v>306</v>
      </c>
      <c r="G8" s="135">
        <v>200</v>
      </c>
    </row>
    <row r="9" spans="1:7">
      <c r="A9" t="s">
        <v>16</v>
      </c>
      <c r="B9" s="26" t="s">
        <v>17</v>
      </c>
      <c r="E9" s="134" t="s">
        <v>18</v>
      </c>
      <c r="F9" s="134">
        <v>1968</v>
      </c>
      <c r="G9" s="135">
        <v>69</v>
      </c>
    </row>
    <row r="10" spans="1:7">
      <c r="A10">
        <v>9051</v>
      </c>
      <c r="B10" s="132">
        <v>152602.53000000003</v>
      </c>
      <c r="E10" s="134" t="s">
        <v>19</v>
      </c>
      <c r="F10" s="134">
        <v>149</v>
      </c>
      <c r="G10" s="135">
        <v>102</v>
      </c>
    </row>
    <row r="11" spans="1:7">
      <c r="E11" s="134" t="s">
        <v>20</v>
      </c>
      <c r="F11" s="134">
        <v>96</v>
      </c>
      <c r="G11" s="135">
        <v>63</v>
      </c>
    </row>
    <row r="12" spans="1:7">
      <c r="A12" s="131" t="s">
        <v>21</v>
      </c>
      <c r="E12" s="134" t="s">
        <v>22</v>
      </c>
      <c r="F12" s="134">
        <v>612</v>
      </c>
      <c r="G12" s="135">
        <v>15</v>
      </c>
    </row>
    <row r="13" spans="1:7">
      <c r="A13" t="s">
        <v>16</v>
      </c>
      <c r="B13" s="26" t="s">
        <v>17</v>
      </c>
      <c r="E13" s="134" t="s">
        <v>23</v>
      </c>
      <c r="F13" s="134">
        <v>7089</v>
      </c>
      <c r="G13" s="135">
        <v>72</v>
      </c>
    </row>
    <row r="14" spans="1:7">
      <c r="A14">
        <v>2178</v>
      </c>
      <c r="B14" s="132">
        <v>54450</v>
      </c>
      <c r="E14" s="134" t="s">
        <v>24</v>
      </c>
      <c r="F14" s="134">
        <v>341</v>
      </c>
      <c r="G14" s="135">
        <v>78</v>
      </c>
    </row>
    <row r="15" spans="1:7">
      <c r="E15" s="134" t="s">
        <v>25</v>
      </c>
      <c r="F15" s="134">
        <v>298</v>
      </c>
      <c r="G15" s="135">
        <v>33</v>
      </c>
    </row>
    <row r="16" spans="1:7">
      <c r="A16" s="131" t="s">
        <v>26</v>
      </c>
      <c r="E16" s="134" t="s">
        <v>27</v>
      </c>
      <c r="F16" s="134">
        <v>281</v>
      </c>
      <c r="G16" s="135">
        <v>39</v>
      </c>
    </row>
    <row r="17" spans="1:7">
      <c r="A17" t="s">
        <v>16</v>
      </c>
      <c r="B17" s="26" t="s">
        <v>17</v>
      </c>
      <c r="E17" s="134" t="s">
        <v>28</v>
      </c>
      <c r="F17" s="134">
        <v>591</v>
      </c>
      <c r="G17" s="135">
        <v>57</v>
      </c>
    </row>
    <row r="18" spans="1:7">
      <c r="A18">
        <v>772</v>
      </c>
      <c r="B18" s="132">
        <v>27481</v>
      </c>
      <c r="E18" s="134" t="s">
        <v>29</v>
      </c>
      <c r="F18" s="134">
        <v>737</v>
      </c>
      <c r="G18" s="135">
        <v>52</v>
      </c>
    </row>
    <row r="19" spans="1:7">
      <c r="E19" s="134" t="s">
        <v>30</v>
      </c>
      <c r="F19" s="134">
        <v>118</v>
      </c>
      <c r="G19" s="135">
        <v>49</v>
      </c>
    </row>
    <row r="20" spans="1:7">
      <c r="A20" s="131" t="s">
        <v>31</v>
      </c>
      <c r="E20" s="134" t="s">
        <v>32</v>
      </c>
      <c r="F20" s="134">
        <v>93</v>
      </c>
      <c r="G20" s="135">
        <v>118</v>
      </c>
    </row>
    <row r="21" spans="1:7">
      <c r="A21" t="s">
        <v>16</v>
      </c>
      <c r="B21" s="26" t="s">
        <v>17</v>
      </c>
      <c r="E21" s="134" t="s">
        <v>33</v>
      </c>
      <c r="F21" s="134">
        <v>1004</v>
      </c>
      <c r="G21" s="135">
        <v>61</v>
      </c>
    </row>
    <row r="22" spans="1:7">
      <c r="A22">
        <v>675</v>
      </c>
      <c r="B22" s="132">
        <v>21743.5</v>
      </c>
    </row>
    <row r="23" spans="1:7">
      <c r="E23" s="26" t="s">
        <v>16</v>
      </c>
      <c r="F23" s="26">
        <v>22843</v>
      </c>
    </row>
    <row r="24" spans="1:7">
      <c r="A24" s="131" t="s">
        <v>34</v>
      </c>
    </row>
    <row r="25" spans="1:7">
      <c r="A25" t="s">
        <v>16</v>
      </c>
      <c r="B25" s="26" t="s">
        <v>17</v>
      </c>
      <c r="E25" s="26" t="s">
        <v>35</v>
      </c>
      <c r="F25" s="132">
        <v>1412134.19</v>
      </c>
    </row>
    <row r="26" spans="1:7">
      <c r="A26">
        <v>485</v>
      </c>
      <c r="B26" s="132">
        <v>20259.940000000002</v>
      </c>
    </row>
    <row r="28" spans="1:7">
      <c r="A28" t="s">
        <v>36</v>
      </c>
    </row>
    <row r="29" spans="1:7">
      <c r="A29" t="s">
        <v>16</v>
      </c>
      <c r="B29" s="26" t="s">
        <v>17</v>
      </c>
    </row>
    <row r="30" spans="1:7">
      <c r="A30">
        <v>802</v>
      </c>
      <c r="B30" s="132">
        <v>26687.700000000004</v>
      </c>
    </row>
    <row r="32" spans="1:7">
      <c r="A32" s="131" t="s">
        <v>37</v>
      </c>
    </row>
    <row r="33" spans="1:2">
      <c r="A33" t="s">
        <v>16</v>
      </c>
      <c r="B33" s="26" t="s">
        <v>17</v>
      </c>
    </row>
    <row r="34" spans="1:2">
      <c r="A34">
        <v>1333</v>
      </c>
      <c r="B34" s="26">
        <v>18726</v>
      </c>
    </row>
    <row r="36" spans="1:2">
      <c r="A36" t="s">
        <v>38</v>
      </c>
      <c r="B36" s="26">
        <v>15296</v>
      </c>
    </row>
    <row r="37" spans="1:2">
      <c r="A37" t="s">
        <v>39</v>
      </c>
      <c r="B37" s="132">
        <v>321950.67000000004</v>
      </c>
    </row>
  </sheetData>
  <mergeCells count="1">
    <mergeCell ref="E1:G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"/>
  <sheetViews>
    <sheetView topLeftCell="B1" workbookViewId="0">
      <selection activeCell="G1" sqref="G1"/>
    </sheetView>
  </sheetViews>
  <sheetFormatPr defaultColWidth="12.6640625" defaultRowHeight="15"/>
  <cols>
    <col min="1" max="6" width="18.77734375" customWidth="1"/>
  </cols>
  <sheetData>
    <row r="1" spans="1:12" ht="15.75" customHeight="1">
      <c r="A1" s="12" t="s">
        <v>40</v>
      </c>
      <c r="B1" s="12" t="s">
        <v>41</v>
      </c>
      <c r="C1" s="12" t="s">
        <v>42</v>
      </c>
      <c r="D1" s="12" t="s">
        <v>43</v>
      </c>
      <c r="E1" s="13" t="s">
        <v>45</v>
      </c>
      <c r="F1" s="12" t="s">
        <v>46</v>
      </c>
      <c r="G1" s="12" t="s">
        <v>412</v>
      </c>
      <c r="I1" s="1" t="s">
        <v>4</v>
      </c>
      <c r="J1" s="1" t="s">
        <v>1</v>
      </c>
      <c r="K1" s="1" t="s">
        <v>2</v>
      </c>
      <c r="L1" s="1" t="s">
        <v>3</v>
      </c>
    </row>
    <row r="2" spans="1:12" ht="15.75" customHeight="1">
      <c r="A2" s="14" t="s">
        <v>256</v>
      </c>
      <c r="B2" s="14" t="s">
        <v>7</v>
      </c>
      <c r="C2" s="14" t="s">
        <v>385</v>
      </c>
      <c r="D2" s="14" t="s">
        <v>291</v>
      </c>
      <c r="E2" s="16">
        <v>50</v>
      </c>
      <c r="F2" s="14">
        <v>2</v>
      </c>
      <c r="G2" s="5">
        <f t="shared" ref="G2:G3" si="0">SUM(E2*F2)</f>
        <v>100</v>
      </c>
      <c r="I2" s="3" t="s">
        <v>11</v>
      </c>
      <c r="J2" s="3" t="s">
        <v>7</v>
      </c>
      <c r="K2" s="3">
        <f t="shared" ref="K2:L2" si="1">SUM(F2:F76)</f>
        <v>2176</v>
      </c>
      <c r="L2" s="4">
        <f t="shared" si="1"/>
        <v>195540</v>
      </c>
    </row>
    <row r="3" spans="1:12" ht="15.75" customHeight="1">
      <c r="A3" s="14" t="s">
        <v>256</v>
      </c>
      <c r="B3" s="14" t="s">
        <v>7</v>
      </c>
      <c r="C3" s="14" t="s">
        <v>385</v>
      </c>
      <c r="D3" s="14" t="s">
        <v>293</v>
      </c>
      <c r="E3" s="16">
        <v>50</v>
      </c>
      <c r="F3" s="14">
        <v>3</v>
      </c>
      <c r="G3" s="5">
        <f t="shared" si="0"/>
        <v>150</v>
      </c>
    </row>
    <row r="4" spans="1:12" ht="15.75" customHeight="1">
      <c r="A4" s="14"/>
      <c r="B4" s="14"/>
      <c r="C4" s="14"/>
      <c r="D4" s="14"/>
      <c r="E4" s="16"/>
      <c r="F4" s="14"/>
    </row>
    <row r="5" spans="1:12" ht="15.75" customHeight="1">
      <c r="A5" s="62"/>
      <c r="B5" s="62"/>
      <c r="C5" s="62"/>
      <c r="D5" s="62"/>
      <c r="E5" s="81"/>
      <c r="F5" s="62"/>
    </row>
    <row r="6" spans="1:12" ht="15.75" customHeight="1">
      <c r="A6" s="14"/>
      <c r="B6" s="14"/>
      <c r="C6" s="14"/>
      <c r="D6" s="14"/>
      <c r="E6" s="16"/>
      <c r="F6" s="14"/>
    </row>
    <row r="7" spans="1:12" ht="15.75" customHeight="1">
      <c r="A7" s="14" t="s">
        <v>413</v>
      </c>
      <c r="B7" s="14" t="s">
        <v>7</v>
      </c>
      <c r="C7" s="14" t="s">
        <v>386</v>
      </c>
      <c r="D7" s="14" t="s">
        <v>291</v>
      </c>
      <c r="E7" s="16">
        <v>55</v>
      </c>
      <c r="F7" s="14">
        <v>3</v>
      </c>
      <c r="G7" s="5">
        <f t="shared" ref="G7:G8" si="2">SUM(E7*F7)</f>
        <v>165</v>
      </c>
    </row>
    <row r="8" spans="1:12" ht="15.75" customHeight="1">
      <c r="A8" s="14" t="s">
        <v>413</v>
      </c>
      <c r="B8" s="14" t="s">
        <v>7</v>
      </c>
      <c r="C8" s="14" t="s">
        <v>386</v>
      </c>
      <c r="D8" s="14" t="s">
        <v>293</v>
      </c>
      <c r="E8" s="16">
        <v>55</v>
      </c>
      <c r="F8" s="14">
        <v>1</v>
      </c>
      <c r="G8" s="5">
        <f t="shared" si="2"/>
        <v>55</v>
      </c>
    </row>
    <row r="9" spans="1:12" ht="15.75" customHeight="1">
      <c r="A9" s="14"/>
      <c r="B9" s="14"/>
      <c r="C9" s="14"/>
      <c r="D9" s="20"/>
      <c r="E9" s="21"/>
      <c r="F9" s="20"/>
    </row>
    <row r="10" spans="1:12" ht="15.75" customHeight="1">
      <c r="A10" s="62"/>
      <c r="B10" s="62"/>
      <c r="C10" s="62"/>
      <c r="D10" s="69"/>
      <c r="E10" s="61"/>
      <c r="F10" s="69"/>
    </row>
    <row r="11" spans="1:12" ht="15.75" customHeight="1">
      <c r="A11" s="14"/>
      <c r="B11" s="14"/>
      <c r="C11" s="14"/>
      <c r="D11" s="14"/>
      <c r="E11" s="16"/>
      <c r="F11" s="14"/>
      <c r="K11" s="2" t="s">
        <v>383</v>
      </c>
    </row>
    <row r="12" spans="1:12" ht="15.75" customHeight="1">
      <c r="A12" s="14" t="s">
        <v>413</v>
      </c>
      <c r="B12" s="14" t="s">
        <v>7</v>
      </c>
      <c r="C12" s="14" t="s">
        <v>414</v>
      </c>
      <c r="D12" s="14" t="s">
        <v>289</v>
      </c>
      <c r="E12" s="16">
        <v>95</v>
      </c>
      <c r="F12" s="14">
        <v>6</v>
      </c>
      <c r="G12" s="5">
        <f t="shared" ref="G12:G14" si="3">SUM(E12*F12)</f>
        <v>570</v>
      </c>
    </row>
    <row r="13" spans="1:12" ht="15.75" customHeight="1">
      <c r="A13" s="14" t="s">
        <v>413</v>
      </c>
      <c r="B13" s="14" t="s">
        <v>7</v>
      </c>
      <c r="C13" s="14" t="s">
        <v>414</v>
      </c>
      <c r="D13" s="14" t="s">
        <v>291</v>
      </c>
      <c r="E13" s="16">
        <v>95</v>
      </c>
      <c r="F13" s="14">
        <v>14</v>
      </c>
      <c r="G13" s="5">
        <f t="shared" si="3"/>
        <v>1330</v>
      </c>
    </row>
    <row r="14" spans="1:12" ht="15.75" customHeight="1">
      <c r="A14" s="14" t="s">
        <v>413</v>
      </c>
      <c r="B14" s="14" t="s">
        <v>7</v>
      </c>
      <c r="C14" s="14" t="s">
        <v>414</v>
      </c>
      <c r="D14" s="14" t="s">
        <v>293</v>
      </c>
      <c r="E14" s="16">
        <v>95</v>
      </c>
      <c r="F14" s="14">
        <v>24</v>
      </c>
      <c r="G14" s="5">
        <f t="shared" si="3"/>
        <v>2280</v>
      </c>
      <c r="H14" s="9"/>
      <c r="I14" s="9"/>
    </row>
    <row r="15" spans="1:12" ht="15.75" customHeight="1">
      <c r="A15" s="14"/>
      <c r="B15" s="14"/>
      <c r="C15" s="14"/>
      <c r="D15" s="14"/>
      <c r="E15" s="16"/>
      <c r="F15" s="14"/>
      <c r="H15" s="9"/>
      <c r="I15" s="77"/>
    </row>
    <row r="16" spans="1:12" ht="15.75" customHeight="1">
      <c r="A16" s="62"/>
      <c r="B16" s="62"/>
      <c r="C16" s="62"/>
      <c r="D16" s="69"/>
      <c r="E16" s="61"/>
      <c r="F16" s="69"/>
    </row>
    <row r="17" spans="1:15" ht="15.75" customHeight="1">
      <c r="A17" s="14"/>
      <c r="B17" s="14"/>
      <c r="C17" s="14"/>
      <c r="D17" s="14"/>
      <c r="E17" s="16"/>
      <c r="F17" s="14"/>
    </row>
    <row r="18" spans="1:15" ht="15.75" customHeight="1">
      <c r="A18" s="14" t="s">
        <v>413</v>
      </c>
      <c r="B18" s="14" t="s">
        <v>7</v>
      </c>
      <c r="C18" s="14" t="s">
        <v>409</v>
      </c>
      <c r="D18" s="14" t="s">
        <v>289</v>
      </c>
      <c r="E18" s="16">
        <v>70</v>
      </c>
      <c r="F18" s="14">
        <v>7</v>
      </c>
      <c r="G18" s="5">
        <f t="shared" ref="G18:G26" si="4">SUM(E18*F18)</f>
        <v>490</v>
      </c>
    </row>
    <row r="19" spans="1:15" ht="15.75" customHeight="1">
      <c r="A19" s="14" t="s">
        <v>413</v>
      </c>
      <c r="B19" s="14" t="s">
        <v>7</v>
      </c>
      <c r="C19" s="14" t="s">
        <v>409</v>
      </c>
      <c r="D19" s="14" t="s">
        <v>289</v>
      </c>
      <c r="E19" s="16">
        <v>85</v>
      </c>
      <c r="F19" s="14">
        <v>87</v>
      </c>
      <c r="G19" s="5">
        <f t="shared" si="4"/>
        <v>7395</v>
      </c>
    </row>
    <row r="20" spans="1:15" ht="15.75" customHeight="1">
      <c r="A20" s="14" t="s">
        <v>413</v>
      </c>
      <c r="B20" s="14" t="s">
        <v>7</v>
      </c>
      <c r="C20" s="14" t="s">
        <v>409</v>
      </c>
      <c r="D20" s="14" t="s">
        <v>289</v>
      </c>
      <c r="E20" s="16">
        <v>90</v>
      </c>
      <c r="F20" s="14">
        <v>65</v>
      </c>
      <c r="G20" s="5">
        <f t="shared" si="4"/>
        <v>5850</v>
      </c>
    </row>
    <row r="21" spans="1:15" ht="15.75" customHeight="1">
      <c r="A21" s="14" t="s">
        <v>413</v>
      </c>
      <c r="B21" s="14" t="s">
        <v>7</v>
      </c>
      <c r="C21" s="14" t="s">
        <v>409</v>
      </c>
      <c r="D21" s="14" t="s">
        <v>291</v>
      </c>
      <c r="E21" s="16">
        <v>85</v>
      </c>
      <c r="F21" s="14">
        <v>271</v>
      </c>
      <c r="G21" s="5">
        <f t="shared" si="4"/>
        <v>23035</v>
      </c>
    </row>
    <row r="22" spans="1:15" ht="15.75" customHeight="1">
      <c r="A22" s="14" t="s">
        <v>413</v>
      </c>
      <c r="B22" s="14" t="s">
        <v>7</v>
      </c>
      <c r="C22" s="14" t="s">
        <v>409</v>
      </c>
      <c r="D22" s="14" t="s">
        <v>291</v>
      </c>
      <c r="E22" s="16">
        <v>90</v>
      </c>
      <c r="F22" s="14">
        <v>80</v>
      </c>
      <c r="G22" s="5">
        <f t="shared" si="4"/>
        <v>7200</v>
      </c>
    </row>
    <row r="23" spans="1:15" ht="15.75" customHeight="1">
      <c r="A23" s="14" t="s">
        <v>413</v>
      </c>
      <c r="B23" s="14" t="s">
        <v>7</v>
      </c>
      <c r="C23" s="14" t="s">
        <v>409</v>
      </c>
      <c r="D23" s="14" t="s">
        <v>293</v>
      </c>
      <c r="E23" s="16">
        <v>85</v>
      </c>
      <c r="F23" s="14">
        <v>264</v>
      </c>
      <c r="G23" s="5">
        <f t="shared" si="4"/>
        <v>22440</v>
      </c>
    </row>
    <row r="24" spans="1:15" ht="15.75" customHeight="1">
      <c r="A24" s="14" t="s">
        <v>413</v>
      </c>
      <c r="B24" s="14" t="s">
        <v>7</v>
      </c>
      <c r="C24" s="14" t="s">
        <v>409</v>
      </c>
      <c r="D24" s="14" t="s">
        <v>293</v>
      </c>
      <c r="E24" s="16">
        <v>90</v>
      </c>
      <c r="F24" s="14">
        <v>50</v>
      </c>
      <c r="G24" s="5">
        <f t="shared" si="4"/>
        <v>4500</v>
      </c>
    </row>
    <row r="25" spans="1:15" ht="15.75" customHeight="1">
      <c r="A25" s="14" t="s">
        <v>413</v>
      </c>
      <c r="B25" s="14" t="s">
        <v>7</v>
      </c>
      <c r="C25" s="14" t="s">
        <v>409</v>
      </c>
      <c r="D25" s="14" t="s">
        <v>297</v>
      </c>
      <c r="E25" s="16">
        <v>85</v>
      </c>
      <c r="F25" s="14">
        <v>75</v>
      </c>
      <c r="G25" s="5">
        <f t="shared" si="4"/>
        <v>6375</v>
      </c>
    </row>
    <row r="26" spans="1:15" ht="15.75" customHeight="1">
      <c r="A26" s="14" t="s">
        <v>413</v>
      </c>
      <c r="B26" s="14" t="s">
        <v>7</v>
      </c>
      <c r="C26" s="14" t="s">
        <v>409</v>
      </c>
      <c r="D26" s="14" t="s">
        <v>297</v>
      </c>
      <c r="E26" s="16">
        <v>90</v>
      </c>
      <c r="F26" s="14">
        <v>13</v>
      </c>
      <c r="G26" s="5">
        <f t="shared" si="4"/>
        <v>1170</v>
      </c>
      <c r="M26" s="9"/>
      <c r="N26" s="9"/>
      <c r="O26" s="9"/>
    </row>
    <row r="27" spans="1:15" ht="15.75" customHeight="1">
      <c r="A27" s="14"/>
      <c r="B27" s="14"/>
      <c r="C27" s="14"/>
      <c r="D27" s="14"/>
      <c r="E27" s="16"/>
      <c r="F27" s="14"/>
    </row>
    <row r="28" spans="1:15" ht="15.75" customHeight="1">
      <c r="A28" s="62"/>
      <c r="B28" s="62"/>
      <c r="C28" s="62"/>
      <c r="D28" s="62"/>
      <c r="E28" s="81"/>
      <c r="F28" s="62"/>
    </row>
    <row r="29" spans="1:15" ht="15.75" customHeight="1">
      <c r="A29" s="14"/>
      <c r="B29" s="14"/>
      <c r="C29" s="14"/>
      <c r="D29" s="14"/>
      <c r="E29" s="16"/>
      <c r="F29" s="14"/>
      <c r="H29" s="9"/>
      <c r="I29" s="9"/>
      <c r="J29" s="9"/>
    </row>
    <row r="30" spans="1:15" ht="15.75" customHeight="1">
      <c r="A30" s="14" t="s">
        <v>413</v>
      </c>
      <c r="B30" s="14" t="s">
        <v>7</v>
      </c>
      <c r="C30" s="14" t="s">
        <v>396</v>
      </c>
      <c r="D30" s="14" t="s">
        <v>283</v>
      </c>
      <c r="E30" s="16">
        <v>70</v>
      </c>
      <c r="F30" s="14">
        <v>16</v>
      </c>
      <c r="G30" s="5">
        <f t="shared" ref="G30:G36" si="5">SUM(E30*F30)</f>
        <v>1120</v>
      </c>
      <c r="H30" s="9"/>
      <c r="I30" s="9"/>
      <c r="J30" s="9"/>
    </row>
    <row r="31" spans="1:15" ht="15.75" customHeight="1">
      <c r="A31" s="14" t="s">
        <v>413</v>
      </c>
      <c r="B31" s="14" t="s">
        <v>7</v>
      </c>
      <c r="C31" s="14" t="s">
        <v>396</v>
      </c>
      <c r="D31" s="14" t="s">
        <v>289</v>
      </c>
      <c r="E31" s="16">
        <v>70</v>
      </c>
      <c r="F31" s="14">
        <v>117</v>
      </c>
      <c r="G31" s="5">
        <f t="shared" si="5"/>
        <v>8190</v>
      </c>
      <c r="H31" s="9"/>
      <c r="I31" s="9"/>
      <c r="J31" s="9"/>
    </row>
    <row r="32" spans="1:15" ht="15.75" customHeight="1">
      <c r="A32" s="14" t="s">
        <v>413</v>
      </c>
      <c r="B32" s="14" t="s">
        <v>7</v>
      </c>
      <c r="C32" s="14" t="s">
        <v>396</v>
      </c>
      <c r="D32" s="14" t="s">
        <v>291</v>
      </c>
      <c r="E32" s="16">
        <v>70</v>
      </c>
      <c r="F32" s="14">
        <v>239</v>
      </c>
      <c r="G32" s="5">
        <f t="shared" si="5"/>
        <v>16730</v>
      </c>
      <c r="H32" s="9"/>
      <c r="I32" s="9"/>
      <c r="J32" s="9"/>
    </row>
    <row r="33" spans="1:11" ht="15.75" customHeight="1">
      <c r="A33" s="14" t="s">
        <v>413</v>
      </c>
      <c r="B33" s="14" t="s">
        <v>7</v>
      </c>
      <c r="C33" s="14" t="s">
        <v>396</v>
      </c>
      <c r="D33" s="14" t="s">
        <v>293</v>
      </c>
      <c r="E33" s="16">
        <v>70</v>
      </c>
      <c r="F33" s="14">
        <v>292</v>
      </c>
      <c r="G33" s="5">
        <f t="shared" si="5"/>
        <v>20440</v>
      </c>
      <c r="H33" s="9"/>
      <c r="I33" s="9"/>
      <c r="J33" s="9"/>
    </row>
    <row r="34" spans="1:11" ht="15.75" customHeight="1">
      <c r="A34" s="14" t="s">
        <v>413</v>
      </c>
      <c r="B34" s="14" t="s">
        <v>7</v>
      </c>
      <c r="C34" s="14" t="s">
        <v>396</v>
      </c>
      <c r="D34" s="14" t="s">
        <v>293</v>
      </c>
      <c r="E34" s="16">
        <v>80</v>
      </c>
      <c r="F34" s="14">
        <v>33</v>
      </c>
      <c r="G34" s="5">
        <f t="shared" si="5"/>
        <v>2640</v>
      </c>
      <c r="H34" s="9"/>
      <c r="I34" s="9"/>
      <c r="J34" s="9"/>
    </row>
    <row r="35" spans="1:11" ht="15.75" customHeight="1">
      <c r="A35" s="14" t="s">
        <v>413</v>
      </c>
      <c r="B35" s="14" t="s">
        <v>7</v>
      </c>
      <c r="C35" s="14" t="s">
        <v>396</v>
      </c>
      <c r="D35" s="14" t="s">
        <v>297</v>
      </c>
      <c r="E35" s="16">
        <v>70</v>
      </c>
      <c r="F35" s="14">
        <v>85</v>
      </c>
      <c r="G35" s="5">
        <f t="shared" si="5"/>
        <v>5950</v>
      </c>
      <c r="H35" s="9"/>
      <c r="I35" s="9"/>
      <c r="J35" s="9"/>
    </row>
    <row r="36" spans="1:11" ht="15.75" customHeight="1">
      <c r="A36" s="14" t="s">
        <v>413</v>
      </c>
      <c r="B36" s="14" t="s">
        <v>7</v>
      </c>
      <c r="C36" s="14" t="s">
        <v>396</v>
      </c>
      <c r="D36" s="14" t="s">
        <v>297</v>
      </c>
      <c r="E36" s="16">
        <v>80</v>
      </c>
      <c r="F36" s="14">
        <v>9</v>
      </c>
      <c r="G36" s="5">
        <f t="shared" si="5"/>
        <v>720</v>
      </c>
      <c r="H36" s="9"/>
      <c r="I36" s="9"/>
      <c r="J36" s="9"/>
    </row>
    <row r="37" spans="1:11" ht="15.75" customHeight="1">
      <c r="A37" s="14"/>
      <c r="B37" s="14"/>
      <c r="C37" s="14"/>
      <c r="D37" s="14"/>
      <c r="E37" s="16"/>
      <c r="F37" s="14"/>
      <c r="H37" s="9"/>
      <c r="I37" s="9"/>
      <c r="J37" s="9"/>
    </row>
    <row r="38" spans="1:11" ht="15.75" customHeight="1">
      <c r="A38" s="62"/>
      <c r="B38" s="62"/>
      <c r="C38" s="62"/>
      <c r="D38" s="62"/>
      <c r="E38" s="81"/>
      <c r="F38" s="62"/>
      <c r="H38" s="9"/>
      <c r="I38" s="9"/>
      <c r="J38" s="9"/>
    </row>
    <row r="39" spans="1:11" ht="15.75" customHeight="1">
      <c r="A39" s="14"/>
      <c r="B39" s="14"/>
      <c r="C39" s="14"/>
      <c r="D39" s="14"/>
      <c r="E39" s="16"/>
      <c r="F39" s="14"/>
      <c r="G39" s="9"/>
      <c r="H39" s="9"/>
      <c r="I39" s="9"/>
      <c r="K39" s="9"/>
    </row>
    <row r="40" spans="1:11" ht="15.75" customHeight="1">
      <c r="A40" s="14" t="s">
        <v>413</v>
      </c>
      <c r="B40" s="14" t="s">
        <v>7</v>
      </c>
      <c r="C40" s="14" t="s">
        <v>415</v>
      </c>
      <c r="D40" s="14" t="s">
        <v>289</v>
      </c>
      <c r="E40" s="16">
        <v>165</v>
      </c>
      <c r="F40" s="14">
        <v>48</v>
      </c>
      <c r="G40" s="5">
        <f t="shared" ref="G40:G43" si="6">SUM(E40*F40)</f>
        <v>7920</v>
      </c>
      <c r="H40" s="9"/>
      <c r="I40" s="9"/>
      <c r="K40" s="9"/>
    </row>
    <row r="41" spans="1:11" ht="15.75" customHeight="1">
      <c r="A41" s="14" t="s">
        <v>413</v>
      </c>
      <c r="B41" s="14" t="s">
        <v>7</v>
      </c>
      <c r="C41" s="14" t="s">
        <v>415</v>
      </c>
      <c r="D41" s="14" t="s">
        <v>291</v>
      </c>
      <c r="E41" s="16">
        <v>165</v>
      </c>
      <c r="F41" s="14">
        <v>100</v>
      </c>
      <c r="G41" s="5">
        <f t="shared" si="6"/>
        <v>16500</v>
      </c>
    </row>
    <row r="42" spans="1:11" ht="15.75" customHeight="1">
      <c r="A42" s="14" t="s">
        <v>413</v>
      </c>
      <c r="B42" s="14" t="s">
        <v>7</v>
      </c>
      <c r="C42" s="14" t="s">
        <v>415</v>
      </c>
      <c r="D42" s="14" t="s">
        <v>293</v>
      </c>
      <c r="E42" s="16">
        <v>165</v>
      </c>
      <c r="F42" s="14">
        <v>74</v>
      </c>
      <c r="G42" s="5">
        <f t="shared" si="6"/>
        <v>12210</v>
      </c>
    </row>
    <row r="43" spans="1:11" ht="15.75" customHeight="1">
      <c r="A43" s="14" t="s">
        <v>413</v>
      </c>
      <c r="B43" s="14" t="s">
        <v>7</v>
      </c>
      <c r="C43" s="14" t="s">
        <v>415</v>
      </c>
      <c r="D43" s="14" t="s">
        <v>297</v>
      </c>
      <c r="E43" s="16">
        <v>165</v>
      </c>
      <c r="F43" s="14">
        <v>13</v>
      </c>
      <c r="G43" s="5">
        <f t="shared" si="6"/>
        <v>2145</v>
      </c>
    </row>
    <row r="44" spans="1:11" ht="15.75" customHeight="1">
      <c r="A44" s="14"/>
      <c r="B44" s="14"/>
      <c r="C44" s="14"/>
      <c r="D44" s="14"/>
      <c r="E44" s="16"/>
      <c r="F44" s="14"/>
    </row>
    <row r="45" spans="1:11" ht="15.75" customHeight="1">
      <c r="A45" s="14"/>
      <c r="B45" s="14"/>
      <c r="C45" s="14"/>
      <c r="D45" s="14"/>
      <c r="E45" s="16"/>
      <c r="F45" s="14"/>
    </row>
    <row r="46" spans="1:11" ht="15.75" customHeight="1">
      <c r="A46" s="14"/>
      <c r="B46" s="14"/>
      <c r="C46" s="14"/>
      <c r="D46" s="14"/>
      <c r="E46" s="16"/>
      <c r="F46" s="14"/>
    </row>
    <row r="47" spans="1:11" ht="15.75" customHeight="1">
      <c r="A47" s="14"/>
      <c r="B47" s="14"/>
      <c r="C47" s="14"/>
      <c r="D47" s="14"/>
      <c r="E47" s="16"/>
      <c r="F47" s="14"/>
    </row>
    <row r="48" spans="1:11" ht="15.75" customHeight="1">
      <c r="A48" s="62"/>
      <c r="B48" s="62"/>
      <c r="C48" s="62"/>
      <c r="D48" s="69"/>
      <c r="E48" s="61"/>
      <c r="F48" s="69"/>
    </row>
    <row r="49" spans="1:7" ht="15.75" customHeight="1">
      <c r="A49" s="14"/>
      <c r="B49" s="14"/>
      <c r="C49" s="14"/>
      <c r="D49" s="14"/>
      <c r="E49" s="16"/>
      <c r="F49" s="14"/>
    </row>
    <row r="50" spans="1:7" ht="15.75" customHeight="1">
      <c r="A50" s="14" t="s">
        <v>413</v>
      </c>
      <c r="B50" s="14" t="s">
        <v>7</v>
      </c>
      <c r="C50" s="14" t="s">
        <v>416</v>
      </c>
      <c r="D50" s="14" t="s">
        <v>283</v>
      </c>
      <c r="E50" s="16">
        <v>95</v>
      </c>
      <c r="F50" s="14">
        <v>5</v>
      </c>
      <c r="G50" s="5">
        <f t="shared" ref="G50:G54" si="7">SUM(E50*F50)</f>
        <v>475</v>
      </c>
    </row>
    <row r="51" spans="1:7" ht="15.75" customHeight="1">
      <c r="A51" s="14" t="s">
        <v>413</v>
      </c>
      <c r="B51" s="14" t="s">
        <v>7</v>
      </c>
      <c r="C51" s="14" t="s">
        <v>416</v>
      </c>
      <c r="D51" s="14" t="s">
        <v>289</v>
      </c>
      <c r="E51" s="16">
        <v>95</v>
      </c>
      <c r="F51" s="14">
        <v>57</v>
      </c>
      <c r="G51" s="5">
        <f t="shared" si="7"/>
        <v>5415</v>
      </c>
    </row>
    <row r="52" spans="1:7" ht="15.75" customHeight="1">
      <c r="A52" s="14" t="s">
        <v>413</v>
      </c>
      <c r="B52" s="14" t="s">
        <v>7</v>
      </c>
      <c r="C52" s="14" t="s">
        <v>416</v>
      </c>
      <c r="D52" s="14" t="s">
        <v>291</v>
      </c>
      <c r="E52" s="16">
        <v>95</v>
      </c>
      <c r="F52" s="14">
        <v>83</v>
      </c>
      <c r="G52" s="5">
        <f t="shared" si="7"/>
        <v>7885</v>
      </c>
    </row>
    <row r="53" spans="1:7">
      <c r="A53" s="14" t="s">
        <v>413</v>
      </c>
      <c r="B53" s="14" t="s">
        <v>7</v>
      </c>
      <c r="C53" s="14" t="s">
        <v>416</v>
      </c>
      <c r="D53" s="14" t="s">
        <v>293</v>
      </c>
      <c r="E53" s="16">
        <v>95</v>
      </c>
      <c r="F53" s="14">
        <v>12</v>
      </c>
      <c r="G53" s="5">
        <f t="shared" si="7"/>
        <v>1140</v>
      </c>
    </row>
    <row r="54" spans="1:7">
      <c r="A54" s="14" t="s">
        <v>413</v>
      </c>
      <c r="B54" s="14" t="s">
        <v>7</v>
      </c>
      <c r="C54" s="14" t="s">
        <v>416</v>
      </c>
      <c r="D54" s="14" t="s">
        <v>297</v>
      </c>
      <c r="E54" s="16">
        <v>95</v>
      </c>
      <c r="F54" s="14">
        <v>7</v>
      </c>
      <c r="G54" s="5">
        <f t="shared" si="7"/>
        <v>665</v>
      </c>
    </row>
    <row r="55" spans="1:7">
      <c r="A55" s="19"/>
      <c r="B55" s="19"/>
      <c r="C55" s="19"/>
      <c r="D55" s="19"/>
      <c r="E55" s="79"/>
      <c r="F55" s="19"/>
    </row>
    <row r="56" spans="1:7">
      <c r="A56" s="12" t="s">
        <v>40</v>
      </c>
      <c r="B56" s="12" t="s">
        <v>41</v>
      </c>
      <c r="C56" s="12" t="s">
        <v>42</v>
      </c>
      <c r="D56" s="12" t="s">
        <v>43</v>
      </c>
      <c r="E56" s="13" t="s">
        <v>45</v>
      </c>
      <c r="F56" s="12" t="s">
        <v>46</v>
      </c>
    </row>
    <row r="57" spans="1:7">
      <c r="A57" s="14" t="s">
        <v>256</v>
      </c>
      <c r="B57" s="14" t="s">
        <v>7</v>
      </c>
      <c r="C57" s="14" t="s">
        <v>417</v>
      </c>
      <c r="D57" s="14" t="s">
        <v>289</v>
      </c>
      <c r="E57" s="16">
        <v>95</v>
      </c>
      <c r="F57" s="14">
        <v>1</v>
      </c>
      <c r="G57" s="5">
        <f t="shared" ref="G57:G58" si="8">SUM(E57*F57)</f>
        <v>95</v>
      </c>
    </row>
    <row r="58" spans="1:7">
      <c r="A58" s="14" t="s">
        <v>256</v>
      </c>
      <c r="B58" s="14" t="s">
        <v>7</v>
      </c>
      <c r="C58" s="14" t="s">
        <v>417</v>
      </c>
      <c r="D58" s="14" t="s">
        <v>289</v>
      </c>
      <c r="E58" s="16">
        <v>165</v>
      </c>
      <c r="F58" s="14">
        <v>3</v>
      </c>
      <c r="G58" s="5">
        <f t="shared" si="8"/>
        <v>495</v>
      </c>
    </row>
    <row r="59" spans="1:7">
      <c r="A59" s="14"/>
      <c r="B59" s="14"/>
      <c r="C59" s="14"/>
      <c r="D59" s="14"/>
      <c r="E59" s="16"/>
      <c r="F59" s="14"/>
    </row>
    <row r="60" spans="1:7">
      <c r="A60" s="62"/>
      <c r="B60" s="62"/>
      <c r="C60" s="62"/>
      <c r="D60" s="62"/>
      <c r="E60" s="81"/>
      <c r="F60" s="62"/>
    </row>
    <row r="61" spans="1:7">
      <c r="A61" s="14"/>
      <c r="B61" s="14"/>
      <c r="C61" s="14"/>
      <c r="D61" s="14"/>
      <c r="E61" s="16"/>
      <c r="F61" s="14"/>
    </row>
    <row r="62" spans="1:7">
      <c r="A62" s="14" t="s">
        <v>413</v>
      </c>
      <c r="B62" s="14" t="s">
        <v>7</v>
      </c>
      <c r="C62" s="14" t="s">
        <v>418</v>
      </c>
      <c r="D62" s="14" t="s">
        <v>289</v>
      </c>
      <c r="E62" s="16">
        <v>85</v>
      </c>
      <c r="F62" s="14">
        <v>1</v>
      </c>
      <c r="G62" s="5">
        <f t="shared" ref="G62:G64" si="9">SUM(E62*F62)</f>
        <v>85</v>
      </c>
    </row>
    <row r="63" spans="1:7">
      <c r="A63" s="14" t="s">
        <v>413</v>
      </c>
      <c r="B63" s="14" t="s">
        <v>7</v>
      </c>
      <c r="C63" s="14" t="s">
        <v>418</v>
      </c>
      <c r="D63" s="14" t="s">
        <v>289</v>
      </c>
      <c r="E63" s="16">
        <v>90</v>
      </c>
      <c r="F63" s="14">
        <v>1</v>
      </c>
      <c r="G63" s="5">
        <f t="shared" si="9"/>
        <v>90</v>
      </c>
    </row>
    <row r="64" spans="1:7">
      <c r="A64" s="14" t="s">
        <v>413</v>
      </c>
      <c r="B64" s="14" t="s">
        <v>7</v>
      </c>
      <c r="C64" s="14" t="s">
        <v>418</v>
      </c>
      <c r="D64" s="14" t="s">
        <v>293</v>
      </c>
      <c r="E64" s="16">
        <v>90</v>
      </c>
      <c r="F64" s="14">
        <v>5</v>
      </c>
      <c r="G64" s="5">
        <f t="shared" si="9"/>
        <v>450</v>
      </c>
    </row>
    <row r="65" spans="1:11">
      <c r="A65" s="14"/>
      <c r="B65" s="14"/>
      <c r="C65" s="14"/>
      <c r="D65" s="14"/>
      <c r="E65" s="16"/>
      <c r="F65" s="14"/>
    </row>
    <row r="66" spans="1:11">
      <c r="A66" s="19"/>
      <c r="B66" s="19"/>
      <c r="C66" s="19"/>
      <c r="D66" s="19"/>
      <c r="E66" s="79"/>
      <c r="F66" s="19"/>
      <c r="G66" s="22"/>
      <c r="K66" s="5"/>
    </row>
    <row r="67" spans="1:11">
      <c r="A67" s="12" t="s">
        <v>40</v>
      </c>
      <c r="B67" s="12" t="s">
        <v>41</v>
      </c>
      <c r="C67" s="12" t="s">
        <v>42</v>
      </c>
      <c r="D67" s="12" t="s">
        <v>43</v>
      </c>
      <c r="E67" s="13" t="s">
        <v>45</v>
      </c>
      <c r="F67" s="12" t="s">
        <v>46</v>
      </c>
    </row>
    <row r="68" spans="1:11">
      <c r="A68" s="14" t="s">
        <v>256</v>
      </c>
      <c r="B68" s="14" t="s">
        <v>7</v>
      </c>
      <c r="C68" s="14" t="s">
        <v>396</v>
      </c>
      <c r="D68" s="14" t="s">
        <v>283</v>
      </c>
      <c r="E68" s="16">
        <v>75</v>
      </c>
      <c r="F68" s="14">
        <v>1</v>
      </c>
      <c r="G68" s="5">
        <f t="shared" ref="G68:G71" si="10">SUM(E68*F68)</f>
        <v>75</v>
      </c>
    </row>
    <row r="69" spans="1:11">
      <c r="A69" s="14" t="s">
        <v>256</v>
      </c>
      <c r="B69" s="14" t="s">
        <v>7</v>
      </c>
      <c r="C69" s="14" t="s">
        <v>396</v>
      </c>
      <c r="D69" s="14" t="s">
        <v>291</v>
      </c>
      <c r="E69" s="16">
        <v>75</v>
      </c>
      <c r="F69" s="14">
        <v>1</v>
      </c>
      <c r="G69" s="5">
        <f t="shared" si="10"/>
        <v>75</v>
      </c>
    </row>
    <row r="70" spans="1:11">
      <c r="A70" s="14" t="s">
        <v>413</v>
      </c>
      <c r="B70" s="14" t="s">
        <v>7</v>
      </c>
      <c r="C70" s="14" t="s">
        <v>396</v>
      </c>
      <c r="D70" s="14" t="s">
        <v>293</v>
      </c>
      <c r="E70" s="16">
        <v>65</v>
      </c>
      <c r="F70" s="14">
        <v>1</v>
      </c>
      <c r="G70" s="5">
        <f t="shared" si="10"/>
        <v>65</v>
      </c>
    </row>
    <row r="71" spans="1:11">
      <c r="A71" s="14" t="s">
        <v>413</v>
      </c>
      <c r="B71" s="14" t="s">
        <v>7</v>
      </c>
      <c r="C71" s="14" t="s">
        <v>396</v>
      </c>
      <c r="D71" s="14" t="s">
        <v>297</v>
      </c>
      <c r="E71" s="16">
        <v>80</v>
      </c>
      <c r="F71" s="14">
        <v>1</v>
      </c>
      <c r="G71" s="5">
        <f t="shared" si="10"/>
        <v>80</v>
      </c>
    </row>
    <row r="72" spans="1:11">
      <c r="A72" s="14"/>
      <c r="B72" s="14"/>
      <c r="C72" s="14"/>
      <c r="D72" s="14"/>
      <c r="E72" s="16"/>
      <c r="F72" s="14"/>
    </row>
    <row r="73" spans="1:11">
      <c r="A73" s="62"/>
      <c r="B73" s="62"/>
      <c r="C73" s="62"/>
      <c r="D73" s="69"/>
      <c r="E73" s="61"/>
      <c r="F73" s="69"/>
    </row>
    <row r="74" spans="1:11">
      <c r="A74" s="14"/>
      <c r="B74" s="14"/>
      <c r="C74" s="14"/>
      <c r="D74" s="14"/>
      <c r="E74" s="16"/>
      <c r="F74" s="14"/>
    </row>
    <row r="75" spans="1:11">
      <c r="A75" s="14" t="s">
        <v>413</v>
      </c>
      <c r="B75" s="14" t="s">
        <v>7</v>
      </c>
      <c r="C75" s="14" t="s">
        <v>416</v>
      </c>
      <c r="D75" s="14" t="s">
        <v>289</v>
      </c>
      <c r="E75" s="16">
        <v>95</v>
      </c>
      <c r="F75" s="14">
        <v>3</v>
      </c>
      <c r="G75" s="5">
        <f t="shared" ref="G75:G76" si="11">SUM(E75*F75)</f>
        <v>285</v>
      </c>
    </row>
    <row r="76" spans="1:11">
      <c r="A76" s="14" t="s">
        <v>413</v>
      </c>
      <c r="B76" s="14" t="s">
        <v>7</v>
      </c>
      <c r="C76" s="14" t="s">
        <v>415</v>
      </c>
      <c r="D76" s="14" t="s">
        <v>291</v>
      </c>
      <c r="E76" s="16">
        <v>165</v>
      </c>
      <c r="F76" s="14">
        <v>3</v>
      </c>
      <c r="G76" s="5">
        <f t="shared" si="11"/>
        <v>495</v>
      </c>
    </row>
    <row r="77" spans="1:11">
      <c r="A77" s="19"/>
      <c r="B77" s="19"/>
      <c r="C77" s="19"/>
      <c r="D77" s="19"/>
      <c r="E77" s="79"/>
      <c r="F77" s="19"/>
    </row>
    <row r="78" spans="1:11">
      <c r="A78" s="19"/>
      <c r="B78" s="19"/>
      <c r="C78" s="19"/>
      <c r="D78" s="19"/>
      <c r="E78" s="79"/>
      <c r="F78" s="19" t="s">
        <v>17</v>
      </c>
      <c r="G78" s="18">
        <f>SUM(G1:G76)</f>
        <v>195540</v>
      </c>
      <c r="H78" s="5"/>
    </row>
    <row r="79" spans="1:11">
      <c r="A79" s="19"/>
      <c r="B79" s="19"/>
      <c r="C79" s="19"/>
      <c r="D79" s="19"/>
      <c r="E79" s="79"/>
      <c r="F79" s="19"/>
    </row>
    <row r="80" spans="1:11">
      <c r="A80" s="19"/>
      <c r="B80" s="19"/>
      <c r="C80" s="19"/>
      <c r="D80" s="19"/>
      <c r="E80" s="79"/>
      <c r="F80" s="19" t="s">
        <v>16</v>
      </c>
      <c r="G80" s="2">
        <f>SUM(F2:F76)</f>
        <v>2176</v>
      </c>
    </row>
    <row r="81" spans="1:7">
      <c r="A81" s="19"/>
      <c r="B81" s="19"/>
      <c r="C81" s="19"/>
      <c r="D81" s="19"/>
      <c r="E81" s="79"/>
      <c r="F81" s="19"/>
    </row>
    <row r="82" spans="1:7">
      <c r="A82" s="19"/>
      <c r="B82" s="19"/>
      <c r="C82" s="19"/>
      <c r="D82" s="19"/>
      <c r="E82" s="79"/>
      <c r="F82" s="19" t="s">
        <v>47</v>
      </c>
      <c r="G82" s="18">
        <f>SUM(G78/G80)</f>
        <v>89.862132352941174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6"/>
  <sheetViews>
    <sheetView topLeftCell="A212" workbookViewId="0">
      <selection activeCell="G1" sqref="G1"/>
    </sheetView>
  </sheetViews>
  <sheetFormatPr defaultColWidth="12.6640625" defaultRowHeight="15"/>
  <cols>
    <col min="1" max="6" width="18.77734375" customWidth="1"/>
  </cols>
  <sheetData>
    <row r="1" spans="1:12" ht="15.75" customHeight="1">
      <c r="A1" s="12" t="s">
        <v>40</v>
      </c>
      <c r="B1" s="12" t="s">
        <v>41</v>
      </c>
      <c r="C1" s="12" t="s">
        <v>42</v>
      </c>
      <c r="D1" s="12" t="s">
        <v>43</v>
      </c>
      <c r="E1" s="13" t="s">
        <v>45</v>
      </c>
      <c r="F1" s="12" t="s">
        <v>46</v>
      </c>
      <c r="G1" s="12" t="s">
        <v>412</v>
      </c>
      <c r="I1" s="1" t="s">
        <v>4</v>
      </c>
      <c r="J1" s="1" t="s">
        <v>1</v>
      </c>
      <c r="K1" s="1" t="s">
        <v>2</v>
      </c>
      <c r="L1" s="1" t="s">
        <v>3</v>
      </c>
    </row>
    <row r="2" spans="1:12" ht="15.75" customHeight="1">
      <c r="A2" s="59" t="s">
        <v>12</v>
      </c>
      <c r="B2" s="59" t="s">
        <v>378</v>
      </c>
      <c r="C2" s="59" t="s">
        <v>396</v>
      </c>
      <c r="D2" s="20" t="s">
        <v>289</v>
      </c>
      <c r="E2" s="21">
        <v>60</v>
      </c>
      <c r="F2" s="20">
        <v>14</v>
      </c>
      <c r="G2" s="5">
        <f t="shared" ref="G2:G17" si="0">SUM(E2*F2)</f>
        <v>840</v>
      </c>
      <c r="I2" s="3" t="s">
        <v>12</v>
      </c>
      <c r="J2" s="3" t="s">
        <v>7</v>
      </c>
      <c r="K2" s="3">
        <f t="shared" ref="K2:L2" si="1">SUM(F2:F17,F21:F37,F41:F46,F50:F52,F56:F68,F72:F77,F171:F183,F201:F205)</f>
        <v>326</v>
      </c>
      <c r="L2" s="4">
        <f t="shared" si="1"/>
        <v>22656.5</v>
      </c>
    </row>
    <row r="3" spans="1:12" ht="15.75" customHeight="1">
      <c r="A3" s="59" t="s">
        <v>12</v>
      </c>
      <c r="B3" s="59" t="s">
        <v>378</v>
      </c>
      <c r="C3" s="59" t="s">
        <v>396</v>
      </c>
      <c r="D3" s="20" t="s">
        <v>289</v>
      </c>
      <c r="E3" s="16">
        <v>82</v>
      </c>
      <c r="F3" s="59">
        <v>3</v>
      </c>
      <c r="G3" s="5">
        <f t="shared" si="0"/>
        <v>246</v>
      </c>
      <c r="I3" s="3" t="s">
        <v>12</v>
      </c>
      <c r="J3" s="3" t="s">
        <v>8</v>
      </c>
      <c r="K3" s="3">
        <f t="shared" ref="K3:L3" si="2">SUM(F82:F90,F94:F103,F107:F109,F145:F153,F210:F230)</f>
        <v>249</v>
      </c>
      <c r="L3" s="4">
        <f t="shared" si="2"/>
        <v>15522.5</v>
      </c>
    </row>
    <row r="4" spans="1:12" ht="15.75" customHeight="1">
      <c r="A4" s="59" t="s">
        <v>12</v>
      </c>
      <c r="B4" s="59" t="s">
        <v>378</v>
      </c>
      <c r="C4" s="59" t="s">
        <v>396</v>
      </c>
      <c r="D4" s="20" t="s">
        <v>291</v>
      </c>
      <c r="E4" s="21">
        <v>60</v>
      </c>
      <c r="F4" s="20">
        <v>8</v>
      </c>
      <c r="G4" s="5">
        <f t="shared" si="0"/>
        <v>480</v>
      </c>
      <c r="I4" s="3" t="s">
        <v>12</v>
      </c>
      <c r="J4" s="3" t="s">
        <v>10</v>
      </c>
      <c r="K4" s="3">
        <f t="shared" ref="K4:L4" si="3">SUM(F112:F114,F118:F125,F129:F132,F135:F137,F141,F157:F158,F161:F167,F187:F196)</f>
        <v>324</v>
      </c>
      <c r="L4" s="4">
        <f t="shared" si="3"/>
        <v>12535</v>
      </c>
    </row>
    <row r="5" spans="1:12" ht="15.75" customHeight="1">
      <c r="A5" s="59" t="s">
        <v>12</v>
      </c>
      <c r="B5" s="59" t="s">
        <v>378</v>
      </c>
      <c r="C5" s="59" t="s">
        <v>396</v>
      </c>
      <c r="D5" s="20" t="s">
        <v>291</v>
      </c>
      <c r="E5" s="23">
        <v>70</v>
      </c>
      <c r="F5" s="14">
        <v>2</v>
      </c>
      <c r="G5" s="18">
        <f t="shared" si="0"/>
        <v>140</v>
      </c>
      <c r="I5" s="3"/>
      <c r="J5" s="3"/>
      <c r="K5" s="3"/>
      <c r="L5" s="3"/>
    </row>
    <row r="6" spans="1:12" ht="15.75" customHeight="1">
      <c r="A6" s="59" t="s">
        <v>12</v>
      </c>
      <c r="B6" s="59" t="s">
        <v>378</v>
      </c>
      <c r="C6" s="59" t="s">
        <v>396</v>
      </c>
      <c r="D6" s="20" t="s">
        <v>291</v>
      </c>
      <c r="E6" s="16">
        <v>82</v>
      </c>
      <c r="F6" s="14">
        <v>8</v>
      </c>
      <c r="G6" s="5">
        <f t="shared" si="0"/>
        <v>656</v>
      </c>
      <c r="I6" s="3"/>
      <c r="J6" s="3"/>
      <c r="K6" s="3" t="s">
        <v>381</v>
      </c>
      <c r="L6" s="3" t="s">
        <v>382</v>
      </c>
    </row>
    <row r="7" spans="1:12" ht="15.75" customHeight="1">
      <c r="A7" s="59" t="s">
        <v>12</v>
      </c>
      <c r="B7" s="59" t="s">
        <v>378</v>
      </c>
      <c r="C7" s="59" t="s">
        <v>396</v>
      </c>
      <c r="D7" s="20" t="s">
        <v>291</v>
      </c>
      <c r="E7" s="16">
        <v>90</v>
      </c>
      <c r="F7" s="14">
        <v>2</v>
      </c>
      <c r="G7" s="5">
        <f t="shared" si="0"/>
        <v>180</v>
      </c>
      <c r="I7" s="3"/>
      <c r="J7" s="3"/>
      <c r="K7" s="3">
        <f t="shared" ref="K7:L7" si="4">SUM(K2:K4)</f>
        <v>899</v>
      </c>
      <c r="L7" s="4">
        <f t="shared" si="4"/>
        <v>50714</v>
      </c>
    </row>
    <row r="8" spans="1:12" ht="15.75" customHeight="1">
      <c r="A8" s="59" t="s">
        <v>12</v>
      </c>
      <c r="B8" s="59" t="s">
        <v>378</v>
      </c>
      <c r="C8" s="59" t="s">
        <v>396</v>
      </c>
      <c r="D8" s="20" t="s">
        <v>291</v>
      </c>
      <c r="E8" s="16">
        <v>100</v>
      </c>
      <c r="F8" s="14">
        <v>1</v>
      </c>
      <c r="G8" s="5">
        <f t="shared" si="0"/>
        <v>100</v>
      </c>
    </row>
    <row r="9" spans="1:12" ht="15.75" customHeight="1">
      <c r="A9" s="59" t="s">
        <v>12</v>
      </c>
      <c r="B9" s="59" t="s">
        <v>378</v>
      </c>
      <c r="C9" s="59" t="s">
        <v>396</v>
      </c>
      <c r="D9" s="14" t="s">
        <v>293</v>
      </c>
      <c r="E9" s="16">
        <v>60</v>
      </c>
      <c r="F9" s="14">
        <v>15</v>
      </c>
      <c r="G9" s="5">
        <f t="shared" si="0"/>
        <v>900</v>
      </c>
    </row>
    <row r="10" spans="1:12" ht="15.75" customHeight="1">
      <c r="A10" s="59" t="s">
        <v>12</v>
      </c>
      <c r="B10" s="59" t="s">
        <v>378</v>
      </c>
      <c r="C10" s="59" t="s">
        <v>396</v>
      </c>
      <c r="D10" s="14" t="s">
        <v>293</v>
      </c>
      <c r="E10" s="16">
        <v>82</v>
      </c>
      <c r="F10" s="14">
        <v>10</v>
      </c>
      <c r="G10" s="5">
        <f t="shared" si="0"/>
        <v>820</v>
      </c>
    </row>
    <row r="11" spans="1:12" ht="15.75" customHeight="1">
      <c r="A11" s="59" t="s">
        <v>12</v>
      </c>
      <c r="B11" s="59" t="s">
        <v>378</v>
      </c>
      <c r="C11" s="59" t="s">
        <v>396</v>
      </c>
      <c r="D11" s="14" t="s">
        <v>293</v>
      </c>
      <c r="E11" s="16">
        <v>90</v>
      </c>
      <c r="F11" s="14">
        <v>7</v>
      </c>
      <c r="G11" s="5">
        <f t="shared" si="0"/>
        <v>630</v>
      </c>
      <c r="L11" s="2" t="s">
        <v>383</v>
      </c>
    </row>
    <row r="12" spans="1:12" ht="15.75" customHeight="1">
      <c r="A12" s="59" t="s">
        <v>12</v>
      </c>
      <c r="B12" s="59" t="s">
        <v>378</v>
      </c>
      <c r="C12" s="59" t="s">
        <v>396</v>
      </c>
      <c r="D12" s="14" t="s">
        <v>297</v>
      </c>
      <c r="E12" s="16">
        <v>60</v>
      </c>
      <c r="F12" s="14">
        <v>10</v>
      </c>
      <c r="G12" s="5">
        <f t="shared" si="0"/>
        <v>600</v>
      </c>
    </row>
    <row r="13" spans="1:12" ht="15.75" customHeight="1">
      <c r="A13" s="59" t="s">
        <v>12</v>
      </c>
      <c r="B13" s="59" t="s">
        <v>378</v>
      </c>
      <c r="C13" s="59" t="s">
        <v>396</v>
      </c>
      <c r="D13" s="14" t="s">
        <v>297</v>
      </c>
      <c r="E13" s="16">
        <v>70</v>
      </c>
      <c r="F13" s="14">
        <v>12</v>
      </c>
      <c r="G13" s="5">
        <f t="shared" si="0"/>
        <v>840</v>
      </c>
    </row>
    <row r="14" spans="1:12" ht="15.75" customHeight="1">
      <c r="A14" s="59" t="s">
        <v>12</v>
      </c>
      <c r="B14" s="59" t="s">
        <v>378</v>
      </c>
      <c r="C14" s="59" t="s">
        <v>396</v>
      </c>
      <c r="D14" s="14" t="s">
        <v>297</v>
      </c>
      <c r="E14" s="21">
        <v>80</v>
      </c>
      <c r="F14" s="20">
        <v>9</v>
      </c>
      <c r="G14" s="5">
        <f t="shared" si="0"/>
        <v>720</v>
      </c>
    </row>
    <row r="15" spans="1:12" ht="15.75" customHeight="1">
      <c r="A15" s="59" t="s">
        <v>12</v>
      </c>
      <c r="B15" s="59" t="s">
        <v>378</v>
      </c>
      <c r="C15" s="59" t="s">
        <v>396</v>
      </c>
      <c r="D15" s="14" t="s">
        <v>297</v>
      </c>
      <c r="E15" s="21">
        <v>82</v>
      </c>
      <c r="F15" s="20">
        <v>2</v>
      </c>
      <c r="G15" s="5">
        <f t="shared" si="0"/>
        <v>164</v>
      </c>
    </row>
    <row r="16" spans="1:12" ht="15.75" customHeight="1">
      <c r="A16" s="59" t="s">
        <v>12</v>
      </c>
      <c r="B16" s="59" t="s">
        <v>378</v>
      </c>
      <c r="C16" s="59" t="s">
        <v>396</v>
      </c>
      <c r="D16" s="14" t="s">
        <v>297</v>
      </c>
      <c r="E16" s="21">
        <v>90</v>
      </c>
      <c r="F16" s="20">
        <v>23</v>
      </c>
      <c r="G16" s="5">
        <f t="shared" si="0"/>
        <v>2070</v>
      </c>
    </row>
    <row r="17" spans="1:7" ht="15.75" customHeight="1">
      <c r="A17" s="59" t="s">
        <v>12</v>
      </c>
      <c r="B17" s="59" t="s">
        <v>378</v>
      </c>
      <c r="C17" s="59" t="s">
        <v>396</v>
      </c>
      <c r="D17" s="14" t="s">
        <v>419</v>
      </c>
      <c r="E17" s="16">
        <v>60</v>
      </c>
      <c r="F17" s="14">
        <v>6</v>
      </c>
      <c r="G17" s="5">
        <f t="shared" si="0"/>
        <v>360</v>
      </c>
    </row>
    <row r="18" spans="1:7" ht="15.75" customHeight="1">
      <c r="A18" s="14"/>
      <c r="B18" s="14"/>
      <c r="C18" s="14"/>
      <c r="D18" s="14"/>
      <c r="E18" s="16"/>
      <c r="F18" s="14"/>
    </row>
    <row r="19" spans="1:7" ht="15.75" customHeight="1">
      <c r="A19" s="62"/>
      <c r="B19" s="62"/>
      <c r="C19" s="62"/>
      <c r="D19" s="62"/>
      <c r="E19" s="81"/>
      <c r="F19" s="62"/>
    </row>
    <row r="20" spans="1:7" ht="15.75" customHeight="1">
      <c r="A20" s="14"/>
      <c r="B20" s="14"/>
      <c r="C20" s="14"/>
      <c r="D20" s="14"/>
      <c r="E20" s="16"/>
      <c r="F20" s="14"/>
    </row>
    <row r="21" spans="1:7" ht="15.75" customHeight="1">
      <c r="A21" s="59" t="s">
        <v>12</v>
      </c>
      <c r="B21" s="59" t="s">
        <v>378</v>
      </c>
      <c r="C21" s="59" t="s">
        <v>395</v>
      </c>
      <c r="D21" s="14" t="s">
        <v>283</v>
      </c>
      <c r="E21" s="16">
        <v>45</v>
      </c>
      <c r="F21" s="14">
        <v>3</v>
      </c>
      <c r="G21" s="5">
        <f t="shared" ref="G21:G37" si="5">SUM(E21*F21)</f>
        <v>135</v>
      </c>
    </row>
    <row r="22" spans="1:7" ht="15.75" customHeight="1">
      <c r="A22" s="59" t="s">
        <v>12</v>
      </c>
      <c r="B22" s="59" t="s">
        <v>378</v>
      </c>
      <c r="C22" s="59" t="s">
        <v>395</v>
      </c>
      <c r="D22" s="14" t="s">
        <v>283</v>
      </c>
      <c r="E22" s="16">
        <v>50</v>
      </c>
      <c r="F22" s="14">
        <v>1</v>
      </c>
      <c r="G22" s="5">
        <f t="shared" si="5"/>
        <v>50</v>
      </c>
    </row>
    <row r="23" spans="1:7" ht="15.75" customHeight="1">
      <c r="A23" s="59" t="s">
        <v>12</v>
      </c>
      <c r="B23" s="59" t="s">
        <v>378</v>
      </c>
      <c r="C23" s="59" t="s">
        <v>395</v>
      </c>
      <c r="D23" s="14" t="s">
        <v>283</v>
      </c>
      <c r="E23" s="16">
        <v>55</v>
      </c>
      <c r="F23" s="14">
        <v>1</v>
      </c>
      <c r="G23" s="5">
        <f t="shared" si="5"/>
        <v>55</v>
      </c>
    </row>
    <row r="24" spans="1:7" ht="15.75" customHeight="1">
      <c r="A24" s="59" t="s">
        <v>12</v>
      </c>
      <c r="B24" s="59" t="s">
        <v>378</v>
      </c>
      <c r="C24" s="59" t="s">
        <v>395</v>
      </c>
      <c r="D24" s="14" t="s">
        <v>289</v>
      </c>
      <c r="E24" s="16">
        <v>45</v>
      </c>
      <c r="F24" s="14">
        <v>1</v>
      </c>
      <c r="G24" s="5">
        <f t="shared" si="5"/>
        <v>45</v>
      </c>
    </row>
    <row r="25" spans="1:7" ht="15.75" customHeight="1">
      <c r="A25" s="59" t="s">
        <v>12</v>
      </c>
      <c r="B25" s="59" t="s">
        <v>378</v>
      </c>
      <c r="C25" s="59" t="s">
        <v>395</v>
      </c>
      <c r="D25" s="14" t="s">
        <v>289</v>
      </c>
      <c r="E25" s="16">
        <v>50</v>
      </c>
      <c r="F25" s="14">
        <v>1</v>
      </c>
      <c r="G25" s="5">
        <f t="shared" si="5"/>
        <v>50</v>
      </c>
    </row>
    <row r="26" spans="1:7" ht="15.75" customHeight="1">
      <c r="A26" s="59" t="s">
        <v>12</v>
      </c>
      <c r="B26" s="59" t="s">
        <v>378</v>
      </c>
      <c r="C26" s="59" t="s">
        <v>395</v>
      </c>
      <c r="D26" s="14" t="s">
        <v>289</v>
      </c>
      <c r="E26" s="16">
        <v>55</v>
      </c>
      <c r="F26" s="14">
        <v>13</v>
      </c>
      <c r="G26" s="5">
        <f t="shared" si="5"/>
        <v>715</v>
      </c>
    </row>
    <row r="27" spans="1:7" ht="15.75" customHeight="1">
      <c r="A27" s="59" t="s">
        <v>12</v>
      </c>
      <c r="B27" s="59" t="s">
        <v>378</v>
      </c>
      <c r="C27" s="59" t="s">
        <v>395</v>
      </c>
      <c r="D27" s="14" t="s">
        <v>289</v>
      </c>
      <c r="E27" s="11">
        <v>70</v>
      </c>
      <c r="F27" s="10">
        <v>7</v>
      </c>
      <c r="G27" s="5">
        <f t="shared" si="5"/>
        <v>490</v>
      </c>
    </row>
    <row r="28" spans="1:7" ht="15.75" customHeight="1">
      <c r="A28" s="59" t="s">
        <v>12</v>
      </c>
      <c r="B28" s="59" t="s">
        <v>378</v>
      </c>
      <c r="C28" s="59" t="s">
        <v>395</v>
      </c>
      <c r="D28" s="20" t="s">
        <v>291</v>
      </c>
      <c r="E28" s="21">
        <v>45</v>
      </c>
      <c r="F28" s="20">
        <v>13</v>
      </c>
      <c r="G28" s="5">
        <f t="shared" si="5"/>
        <v>585</v>
      </c>
    </row>
    <row r="29" spans="1:7" ht="15.75" customHeight="1">
      <c r="A29" s="59" t="s">
        <v>12</v>
      </c>
      <c r="B29" s="59" t="s">
        <v>378</v>
      </c>
      <c r="C29" s="59" t="s">
        <v>395</v>
      </c>
      <c r="D29" s="20" t="s">
        <v>291</v>
      </c>
      <c r="E29" s="21">
        <v>55</v>
      </c>
      <c r="F29" s="20">
        <v>16</v>
      </c>
      <c r="G29" s="5">
        <f t="shared" si="5"/>
        <v>880</v>
      </c>
    </row>
    <row r="30" spans="1:7" ht="15.75" customHeight="1">
      <c r="A30" s="59" t="s">
        <v>12</v>
      </c>
      <c r="B30" s="59" t="s">
        <v>378</v>
      </c>
      <c r="C30" s="59" t="s">
        <v>395</v>
      </c>
      <c r="D30" s="20" t="s">
        <v>291</v>
      </c>
      <c r="E30" s="11">
        <v>70</v>
      </c>
      <c r="F30" s="10">
        <v>1</v>
      </c>
      <c r="G30" s="5">
        <f t="shared" si="5"/>
        <v>70</v>
      </c>
    </row>
    <row r="31" spans="1:7" ht="15.75" customHeight="1">
      <c r="A31" s="59" t="s">
        <v>12</v>
      </c>
      <c r="B31" s="59" t="s">
        <v>378</v>
      </c>
      <c r="C31" s="59" t="s">
        <v>395</v>
      </c>
      <c r="D31" s="20" t="s">
        <v>293</v>
      </c>
      <c r="E31" s="21">
        <v>45</v>
      </c>
      <c r="F31" s="20">
        <v>17</v>
      </c>
      <c r="G31" s="5">
        <f t="shared" si="5"/>
        <v>765</v>
      </c>
    </row>
    <row r="32" spans="1:7" ht="15.75" customHeight="1">
      <c r="A32" s="59" t="s">
        <v>12</v>
      </c>
      <c r="B32" s="59" t="s">
        <v>378</v>
      </c>
      <c r="C32" s="59" t="s">
        <v>395</v>
      </c>
      <c r="D32" s="20" t="s">
        <v>293</v>
      </c>
      <c r="E32" s="21">
        <v>55</v>
      </c>
      <c r="F32" s="20">
        <v>10</v>
      </c>
      <c r="G32" s="5">
        <f t="shared" si="5"/>
        <v>550</v>
      </c>
    </row>
    <row r="33" spans="1:7" ht="15.75" customHeight="1">
      <c r="A33" s="59" t="s">
        <v>12</v>
      </c>
      <c r="B33" s="59" t="s">
        <v>378</v>
      </c>
      <c r="C33" s="59" t="s">
        <v>395</v>
      </c>
      <c r="D33" s="20" t="s">
        <v>297</v>
      </c>
      <c r="E33" s="21">
        <v>40</v>
      </c>
      <c r="F33" s="20">
        <v>3</v>
      </c>
      <c r="G33" s="5">
        <f t="shared" si="5"/>
        <v>120</v>
      </c>
    </row>
    <row r="34" spans="1:7" ht="15.75" customHeight="1">
      <c r="A34" s="59" t="s">
        <v>12</v>
      </c>
      <c r="B34" s="59" t="s">
        <v>378</v>
      </c>
      <c r="C34" s="59" t="s">
        <v>395</v>
      </c>
      <c r="D34" s="20" t="s">
        <v>297</v>
      </c>
      <c r="E34" s="21">
        <v>45</v>
      </c>
      <c r="F34" s="20">
        <v>17</v>
      </c>
      <c r="G34" s="5">
        <f t="shared" si="5"/>
        <v>765</v>
      </c>
    </row>
    <row r="35" spans="1:7" ht="15.75" customHeight="1">
      <c r="A35" s="59" t="s">
        <v>12</v>
      </c>
      <c r="B35" s="59" t="s">
        <v>378</v>
      </c>
      <c r="C35" s="59" t="s">
        <v>395</v>
      </c>
      <c r="D35" s="20" t="s">
        <v>297</v>
      </c>
      <c r="E35" s="21">
        <v>55</v>
      </c>
      <c r="F35" s="20">
        <v>7</v>
      </c>
      <c r="G35" s="5">
        <f t="shared" si="5"/>
        <v>385</v>
      </c>
    </row>
    <row r="36" spans="1:7" ht="15.75" customHeight="1">
      <c r="A36" s="59" t="s">
        <v>12</v>
      </c>
      <c r="B36" s="59" t="s">
        <v>378</v>
      </c>
      <c r="C36" s="59" t="s">
        <v>395</v>
      </c>
      <c r="D36" s="20" t="s">
        <v>419</v>
      </c>
      <c r="E36" s="21">
        <v>50</v>
      </c>
      <c r="F36" s="20">
        <v>1</v>
      </c>
      <c r="G36" s="5">
        <f t="shared" si="5"/>
        <v>50</v>
      </c>
    </row>
    <row r="37" spans="1:7" ht="15.75" customHeight="1">
      <c r="A37" s="59" t="s">
        <v>12</v>
      </c>
      <c r="B37" s="59" t="s">
        <v>378</v>
      </c>
      <c r="C37" s="59" t="s">
        <v>395</v>
      </c>
      <c r="D37" s="20" t="s">
        <v>419</v>
      </c>
      <c r="E37" s="21">
        <v>55</v>
      </c>
      <c r="F37" s="20">
        <v>1</v>
      </c>
      <c r="G37" s="5">
        <f t="shared" si="5"/>
        <v>55</v>
      </c>
    </row>
    <row r="38" spans="1:7" ht="15.75" customHeight="1">
      <c r="A38" s="75"/>
      <c r="B38" s="75"/>
      <c r="C38" s="75"/>
      <c r="D38" s="75"/>
      <c r="E38" s="75"/>
      <c r="F38" s="75"/>
    </row>
    <row r="39" spans="1:7" ht="15.75" customHeight="1">
      <c r="A39" s="68"/>
      <c r="B39" s="68"/>
      <c r="C39" s="68"/>
      <c r="D39" s="68"/>
      <c r="E39" s="68"/>
      <c r="F39" s="68"/>
    </row>
    <row r="40" spans="1:7" ht="15.75" customHeight="1">
      <c r="A40" s="14"/>
      <c r="B40" s="14"/>
      <c r="C40" s="14"/>
      <c r="D40" s="14"/>
      <c r="E40" s="16"/>
      <c r="F40" s="14"/>
    </row>
    <row r="41" spans="1:7" ht="15.75" customHeight="1">
      <c r="A41" s="59" t="s">
        <v>12</v>
      </c>
      <c r="B41" s="59" t="s">
        <v>378</v>
      </c>
      <c r="C41" s="14" t="s">
        <v>385</v>
      </c>
      <c r="D41" s="20" t="s">
        <v>283</v>
      </c>
      <c r="E41" s="21">
        <v>50</v>
      </c>
      <c r="F41" s="20">
        <v>2</v>
      </c>
      <c r="G41" s="5">
        <f t="shared" ref="G41:G46" si="6">SUM(E41*F41)</f>
        <v>100</v>
      </c>
    </row>
    <row r="42" spans="1:7" ht="15.75" customHeight="1">
      <c r="A42" s="59" t="s">
        <v>12</v>
      </c>
      <c r="B42" s="59" t="s">
        <v>378</v>
      </c>
      <c r="C42" s="14" t="s">
        <v>385</v>
      </c>
      <c r="D42" s="20" t="s">
        <v>289</v>
      </c>
      <c r="E42" s="21">
        <v>50</v>
      </c>
      <c r="F42" s="20">
        <v>4</v>
      </c>
      <c r="G42" s="5">
        <f t="shared" si="6"/>
        <v>200</v>
      </c>
    </row>
    <row r="43" spans="1:7" ht="15.75" customHeight="1">
      <c r="A43" s="59" t="s">
        <v>12</v>
      </c>
      <c r="B43" s="59" t="s">
        <v>378</v>
      </c>
      <c r="C43" s="14" t="s">
        <v>385</v>
      </c>
      <c r="D43" s="20" t="s">
        <v>289</v>
      </c>
      <c r="E43" s="21">
        <v>65</v>
      </c>
      <c r="F43" s="20">
        <v>1</v>
      </c>
      <c r="G43" s="5">
        <f t="shared" si="6"/>
        <v>65</v>
      </c>
    </row>
    <row r="44" spans="1:7" ht="15.75" customHeight="1">
      <c r="A44" s="59" t="s">
        <v>12</v>
      </c>
      <c r="B44" s="59" t="s">
        <v>378</v>
      </c>
      <c r="C44" s="14" t="s">
        <v>385</v>
      </c>
      <c r="D44" s="20" t="s">
        <v>297</v>
      </c>
      <c r="E44" s="21">
        <v>35</v>
      </c>
      <c r="F44" s="20">
        <v>3</v>
      </c>
      <c r="G44" s="5">
        <f t="shared" si="6"/>
        <v>105</v>
      </c>
    </row>
    <row r="45" spans="1:7" ht="15.75" customHeight="1">
      <c r="A45" s="59" t="s">
        <v>12</v>
      </c>
      <c r="B45" s="59" t="s">
        <v>378</v>
      </c>
      <c r="C45" s="14" t="s">
        <v>385</v>
      </c>
      <c r="D45" s="20" t="s">
        <v>297</v>
      </c>
      <c r="E45" s="21">
        <v>55</v>
      </c>
      <c r="F45" s="20">
        <v>1</v>
      </c>
      <c r="G45" s="5">
        <f t="shared" si="6"/>
        <v>55</v>
      </c>
    </row>
    <row r="46" spans="1:7" ht="15.75" customHeight="1">
      <c r="A46" s="59" t="s">
        <v>12</v>
      </c>
      <c r="B46" s="59" t="s">
        <v>378</v>
      </c>
      <c r="C46" s="14" t="s">
        <v>385</v>
      </c>
      <c r="D46" s="20" t="s">
        <v>419</v>
      </c>
      <c r="E46" s="21">
        <v>55</v>
      </c>
      <c r="F46" s="20">
        <v>1</v>
      </c>
      <c r="G46" s="5">
        <f t="shared" si="6"/>
        <v>55</v>
      </c>
    </row>
    <row r="47" spans="1:7" ht="15.75" customHeight="1">
      <c r="A47" s="14"/>
      <c r="B47" s="14"/>
      <c r="C47" s="14"/>
      <c r="D47" s="20"/>
      <c r="E47" s="21"/>
      <c r="F47" s="20"/>
    </row>
    <row r="48" spans="1:7" ht="15.75" customHeight="1">
      <c r="A48" s="62"/>
      <c r="B48" s="62"/>
      <c r="C48" s="62"/>
      <c r="D48" s="69"/>
      <c r="E48" s="61"/>
      <c r="F48" s="69"/>
    </row>
    <row r="49" spans="1:7" ht="15.75" customHeight="1">
      <c r="A49" s="14"/>
      <c r="B49" s="14"/>
      <c r="C49" s="14"/>
      <c r="D49" s="20"/>
      <c r="E49" s="21"/>
      <c r="F49" s="20"/>
    </row>
    <row r="50" spans="1:7" ht="15.75" customHeight="1">
      <c r="A50" s="59" t="s">
        <v>12</v>
      </c>
      <c r="B50" s="59" t="s">
        <v>378</v>
      </c>
      <c r="C50" s="14" t="s">
        <v>401</v>
      </c>
      <c r="D50" s="20" t="s">
        <v>289</v>
      </c>
      <c r="E50" s="21">
        <v>100</v>
      </c>
      <c r="F50" s="20">
        <v>2</v>
      </c>
      <c r="G50" s="5">
        <f t="shared" ref="G50:G52" si="7">SUM(E50*F50)</f>
        <v>200</v>
      </c>
    </row>
    <row r="51" spans="1:7" ht="15.75" customHeight="1">
      <c r="A51" s="59" t="s">
        <v>12</v>
      </c>
      <c r="B51" s="59" t="s">
        <v>378</v>
      </c>
      <c r="C51" s="14" t="s">
        <v>401</v>
      </c>
      <c r="D51" s="20" t="s">
        <v>297</v>
      </c>
      <c r="E51" s="21">
        <v>82</v>
      </c>
      <c r="F51" s="20">
        <v>1</v>
      </c>
      <c r="G51" s="5">
        <f t="shared" si="7"/>
        <v>82</v>
      </c>
    </row>
    <row r="52" spans="1:7" ht="15.75" customHeight="1">
      <c r="A52" s="59" t="s">
        <v>12</v>
      </c>
      <c r="B52" s="59" t="s">
        <v>378</v>
      </c>
      <c r="C52" s="14" t="s">
        <v>401</v>
      </c>
      <c r="D52" s="20" t="s">
        <v>297</v>
      </c>
      <c r="E52" s="21">
        <v>100</v>
      </c>
      <c r="F52" s="20">
        <v>1</v>
      </c>
      <c r="G52" s="5">
        <f t="shared" si="7"/>
        <v>100</v>
      </c>
    </row>
    <row r="53" spans="1:7">
      <c r="A53" s="14"/>
      <c r="B53" s="14"/>
      <c r="C53" s="14"/>
      <c r="D53" s="20"/>
      <c r="E53" s="21"/>
      <c r="F53" s="20"/>
    </row>
    <row r="54" spans="1:7">
      <c r="A54" s="62"/>
      <c r="B54" s="62"/>
      <c r="C54" s="62"/>
      <c r="D54" s="69"/>
      <c r="E54" s="61"/>
      <c r="F54" s="69"/>
    </row>
    <row r="55" spans="1:7">
      <c r="A55" s="75"/>
      <c r="B55" s="75"/>
      <c r="C55" s="75"/>
      <c r="D55" s="75"/>
      <c r="E55" s="75"/>
      <c r="F55" s="75"/>
    </row>
    <row r="56" spans="1:7">
      <c r="A56" s="59" t="s">
        <v>12</v>
      </c>
      <c r="B56" s="59" t="s">
        <v>378</v>
      </c>
      <c r="C56" s="14" t="s">
        <v>403</v>
      </c>
      <c r="D56" s="20" t="s">
        <v>289</v>
      </c>
      <c r="E56" s="21">
        <v>120</v>
      </c>
      <c r="F56" s="20">
        <v>1</v>
      </c>
      <c r="G56" s="5">
        <f t="shared" ref="G56:G68" si="8">SUM(E56*F56)</f>
        <v>120</v>
      </c>
    </row>
    <row r="57" spans="1:7">
      <c r="A57" s="59" t="s">
        <v>12</v>
      </c>
      <c r="B57" s="59" t="s">
        <v>378</v>
      </c>
      <c r="C57" s="14" t="s">
        <v>403</v>
      </c>
      <c r="D57" s="20" t="s">
        <v>289</v>
      </c>
      <c r="E57" s="21">
        <v>125</v>
      </c>
      <c r="F57" s="20">
        <v>4</v>
      </c>
      <c r="G57" s="5">
        <f t="shared" si="8"/>
        <v>500</v>
      </c>
    </row>
    <row r="58" spans="1:7">
      <c r="A58" s="59" t="s">
        <v>12</v>
      </c>
      <c r="B58" s="59" t="s">
        <v>378</v>
      </c>
      <c r="C58" s="14" t="s">
        <v>403</v>
      </c>
      <c r="D58" s="20" t="s">
        <v>289</v>
      </c>
      <c r="E58" s="16">
        <v>130</v>
      </c>
      <c r="F58" s="14">
        <v>1</v>
      </c>
      <c r="G58" s="5">
        <f t="shared" si="8"/>
        <v>130</v>
      </c>
    </row>
    <row r="59" spans="1:7">
      <c r="A59" s="59" t="s">
        <v>12</v>
      </c>
      <c r="B59" s="59" t="s">
        <v>378</v>
      </c>
      <c r="C59" s="14" t="s">
        <v>403</v>
      </c>
      <c r="D59" s="14" t="s">
        <v>291</v>
      </c>
      <c r="E59" s="21">
        <v>120</v>
      </c>
      <c r="F59" s="14">
        <v>1</v>
      </c>
      <c r="G59" s="5">
        <f t="shared" si="8"/>
        <v>120</v>
      </c>
    </row>
    <row r="60" spans="1:7">
      <c r="A60" s="59" t="s">
        <v>12</v>
      </c>
      <c r="B60" s="59" t="s">
        <v>378</v>
      </c>
      <c r="C60" s="14" t="s">
        <v>403</v>
      </c>
      <c r="D60" s="14" t="s">
        <v>291</v>
      </c>
      <c r="E60" s="21">
        <v>125</v>
      </c>
      <c r="F60" s="14">
        <v>4</v>
      </c>
      <c r="G60" s="5">
        <f t="shared" si="8"/>
        <v>500</v>
      </c>
    </row>
    <row r="61" spans="1:7">
      <c r="A61" s="59" t="s">
        <v>12</v>
      </c>
      <c r="B61" s="59" t="s">
        <v>378</v>
      </c>
      <c r="C61" s="14" t="s">
        <v>403</v>
      </c>
      <c r="D61" s="14" t="s">
        <v>291</v>
      </c>
      <c r="E61" s="21">
        <v>175</v>
      </c>
      <c r="F61" s="20">
        <v>1</v>
      </c>
      <c r="G61" s="5">
        <f t="shared" si="8"/>
        <v>175</v>
      </c>
    </row>
    <row r="62" spans="1:7">
      <c r="A62" s="59" t="s">
        <v>12</v>
      </c>
      <c r="B62" s="59" t="s">
        <v>378</v>
      </c>
      <c r="C62" s="14" t="s">
        <v>403</v>
      </c>
      <c r="D62" s="20" t="s">
        <v>293</v>
      </c>
      <c r="E62" s="21">
        <v>110</v>
      </c>
      <c r="F62" s="20">
        <v>2</v>
      </c>
      <c r="G62" s="5">
        <f t="shared" si="8"/>
        <v>220</v>
      </c>
    </row>
    <row r="63" spans="1:7">
      <c r="A63" s="59" t="s">
        <v>12</v>
      </c>
      <c r="B63" s="59" t="s">
        <v>378</v>
      </c>
      <c r="C63" s="14" t="s">
        <v>403</v>
      </c>
      <c r="D63" s="20" t="s">
        <v>293</v>
      </c>
      <c r="E63" s="21">
        <v>120</v>
      </c>
      <c r="F63" s="6">
        <v>2</v>
      </c>
      <c r="G63" s="5">
        <f t="shared" si="8"/>
        <v>240</v>
      </c>
    </row>
    <row r="64" spans="1:7">
      <c r="A64" s="59" t="s">
        <v>12</v>
      </c>
      <c r="B64" s="59" t="s">
        <v>378</v>
      </c>
      <c r="C64" s="14" t="s">
        <v>403</v>
      </c>
      <c r="D64" s="20" t="s">
        <v>293</v>
      </c>
      <c r="E64" s="21">
        <v>175</v>
      </c>
      <c r="F64" s="20">
        <v>1</v>
      </c>
      <c r="G64" s="5">
        <f t="shared" si="8"/>
        <v>175</v>
      </c>
    </row>
    <row r="65" spans="1:7">
      <c r="A65" s="59" t="s">
        <v>12</v>
      </c>
      <c r="B65" s="59" t="s">
        <v>378</v>
      </c>
      <c r="C65" s="14" t="s">
        <v>403</v>
      </c>
      <c r="D65" s="21" t="s">
        <v>297</v>
      </c>
      <c r="E65" s="21">
        <v>100</v>
      </c>
      <c r="F65" s="20">
        <v>1</v>
      </c>
      <c r="G65" s="5">
        <f t="shared" si="8"/>
        <v>100</v>
      </c>
    </row>
    <row r="66" spans="1:7">
      <c r="A66" s="59" t="s">
        <v>12</v>
      </c>
      <c r="B66" s="59" t="s">
        <v>378</v>
      </c>
      <c r="C66" s="14" t="s">
        <v>403</v>
      </c>
      <c r="D66" s="21" t="s">
        <v>297</v>
      </c>
      <c r="E66" s="21">
        <v>110</v>
      </c>
      <c r="F66" s="20">
        <v>1</v>
      </c>
      <c r="G66" s="5">
        <f t="shared" si="8"/>
        <v>110</v>
      </c>
    </row>
    <row r="67" spans="1:7">
      <c r="A67" s="59" t="s">
        <v>12</v>
      </c>
      <c r="B67" s="59" t="s">
        <v>378</v>
      </c>
      <c r="C67" s="14" t="s">
        <v>403</v>
      </c>
      <c r="D67" s="21" t="s">
        <v>297</v>
      </c>
      <c r="E67" s="21">
        <v>120</v>
      </c>
      <c r="F67" s="20">
        <v>2</v>
      </c>
      <c r="G67" s="5">
        <f t="shared" si="8"/>
        <v>240</v>
      </c>
    </row>
    <row r="68" spans="1:7">
      <c r="A68" s="59" t="s">
        <v>12</v>
      </c>
      <c r="B68" s="59" t="s">
        <v>378</v>
      </c>
      <c r="C68" s="14" t="s">
        <v>403</v>
      </c>
      <c r="D68" s="20" t="s">
        <v>419</v>
      </c>
      <c r="E68" s="21">
        <v>120</v>
      </c>
      <c r="F68" s="20">
        <v>2</v>
      </c>
      <c r="G68" s="5">
        <f t="shared" si="8"/>
        <v>240</v>
      </c>
    </row>
    <row r="69" spans="1:7">
      <c r="A69" s="20"/>
      <c r="B69" s="20"/>
      <c r="C69" s="20"/>
      <c r="D69" s="20"/>
      <c r="E69" s="20"/>
      <c r="F69" s="20"/>
    </row>
    <row r="70" spans="1:7">
      <c r="A70" s="60"/>
      <c r="B70" s="60"/>
      <c r="C70" s="60"/>
      <c r="D70" s="69"/>
      <c r="E70" s="61"/>
      <c r="F70" s="69"/>
    </row>
    <row r="71" spans="1:7">
      <c r="A71" s="59"/>
      <c r="B71" s="59"/>
      <c r="C71" s="59"/>
      <c r="D71" s="20"/>
      <c r="E71" s="21"/>
      <c r="F71" s="20"/>
    </row>
    <row r="72" spans="1:7">
      <c r="A72" s="59" t="s">
        <v>12</v>
      </c>
      <c r="B72" s="59" t="s">
        <v>378</v>
      </c>
      <c r="C72" s="10" t="s">
        <v>415</v>
      </c>
      <c r="D72" s="10" t="s">
        <v>283</v>
      </c>
      <c r="E72" s="11">
        <v>185</v>
      </c>
      <c r="F72" s="10">
        <v>1</v>
      </c>
      <c r="G72" s="5">
        <f t="shared" ref="G72:G77" si="9">SUM(E72*F72)</f>
        <v>185</v>
      </c>
    </row>
    <row r="73" spans="1:7">
      <c r="A73" s="59" t="s">
        <v>12</v>
      </c>
      <c r="B73" s="59" t="s">
        <v>378</v>
      </c>
      <c r="C73" s="10" t="s">
        <v>415</v>
      </c>
      <c r="D73" s="10" t="s">
        <v>291</v>
      </c>
      <c r="E73" s="11">
        <v>185</v>
      </c>
      <c r="F73" s="10">
        <v>2</v>
      </c>
      <c r="G73" s="5">
        <f t="shared" si="9"/>
        <v>370</v>
      </c>
    </row>
    <row r="74" spans="1:7">
      <c r="A74" s="59" t="s">
        <v>12</v>
      </c>
      <c r="B74" s="59" t="s">
        <v>378</v>
      </c>
      <c r="C74" s="10" t="s">
        <v>415</v>
      </c>
      <c r="D74" s="10" t="s">
        <v>293</v>
      </c>
      <c r="E74" s="11">
        <v>185</v>
      </c>
      <c r="F74" s="10">
        <v>2</v>
      </c>
      <c r="G74" s="5">
        <f t="shared" si="9"/>
        <v>370</v>
      </c>
    </row>
    <row r="75" spans="1:7">
      <c r="A75" s="59" t="s">
        <v>12</v>
      </c>
      <c r="B75" s="59" t="s">
        <v>378</v>
      </c>
      <c r="C75" s="10" t="s">
        <v>415</v>
      </c>
      <c r="D75" s="10" t="s">
        <v>297</v>
      </c>
      <c r="E75" s="11">
        <v>185</v>
      </c>
      <c r="F75" s="10">
        <v>2</v>
      </c>
      <c r="G75" s="5">
        <f t="shared" si="9"/>
        <v>370</v>
      </c>
    </row>
    <row r="76" spans="1:7">
      <c r="A76" s="59" t="s">
        <v>12</v>
      </c>
      <c r="B76" s="59" t="s">
        <v>378</v>
      </c>
      <c r="C76" s="10" t="s">
        <v>415</v>
      </c>
      <c r="D76" s="10" t="s">
        <v>297</v>
      </c>
      <c r="E76" s="11">
        <v>250</v>
      </c>
      <c r="F76" s="10">
        <v>2</v>
      </c>
      <c r="G76" s="5">
        <f t="shared" si="9"/>
        <v>500</v>
      </c>
    </row>
    <row r="77" spans="1:7">
      <c r="A77" s="59" t="s">
        <v>12</v>
      </c>
      <c r="B77" s="59" t="s">
        <v>378</v>
      </c>
      <c r="C77" s="10" t="s">
        <v>415</v>
      </c>
      <c r="D77" s="10" t="s">
        <v>419</v>
      </c>
      <c r="E77" s="11">
        <v>250</v>
      </c>
      <c r="F77" s="10">
        <v>1</v>
      </c>
      <c r="G77" s="5">
        <f t="shared" si="9"/>
        <v>250</v>
      </c>
    </row>
    <row r="78" spans="1:7">
      <c r="A78" s="10"/>
      <c r="B78" s="10"/>
      <c r="C78" s="10"/>
      <c r="D78" s="10"/>
      <c r="E78" s="10"/>
      <c r="F78" s="10"/>
    </row>
    <row r="79" spans="1:7">
      <c r="A79" s="9"/>
      <c r="B79" s="9"/>
      <c r="C79" s="9"/>
      <c r="D79" s="9"/>
      <c r="E79" s="9"/>
      <c r="F79" s="9"/>
    </row>
    <row r="81" spans="1:9">
      <c r="A81" s="12" t="s">
        <v>40</v>
      </c>
      <c r="B81" s="12" t="s">
        <v>41</v>
      </c>
      <c r="C81" s="12" t="s">
        <v>42</v>
      </c>
      <c r="D81" s="12" t="s">
        <v>43</v>
      </c>
      <c r="E81" s="13" t="s">
        <v>45</v>
      </c>
      <c r="F81" s="12" t="s">
        <v>46</v>
      </c>
    </row>
    <row r="82" spans="1:9">
      <c r="A82" s="59" t="s">
        <v>12</v>
      </c>
      <c r="B82" s="59" t="s">
        <v>8</v>
      </c>
      <c r="C82" s="59" t="s">
        <v>385</v>
      </c>
      <c r="D82" s="20" t="s">
        <v>380</v>
      </c>
      <c r="E82" s="21">
        <v>55</v>
      </c>
      <c r="F82" s="20">
        <v>9</v>
      </c>
      <c r="G82" s="5">
        <f t="shared" ref="G82:G90" si="10">SUM(E82*F82)</f>
        <v>495</v>
      </c>
    </row>
    <row r="83" spans="1:9">
      <c r="A83" s="59" t="s">
        <v>12</v>
      </c>
      <c r="B83" s="59" t="s">
        <v>8</v>
      </c>
      <c r="C83" s="59" t="s">
        <v>385</v>
      </c>
      <c r="D83" s="20" t="s">
        <v>380</v>
      </c>
      <c r="E83" s="25">
        <v>37.5</v>
      </c>
      <c r="F83" s="59">
        <v>7</v>
      </c>
      <c r="G83" s="18">
        <f t="shared" si="10"/>
        <v>262.5</v>
      </c>
    </row>
    <row r="84" spans="1:9">
      <c r="A84" s="59" t="s">
        <v>12</v>
      </c>
      <c r="B84" s="59" t="s">
        <v>8</v>
      </c>
      <c r="C84" s="59" t="s">
        <v>385</v>
      </c>
      <c r="D84" s="20" t="s">
        <v>283</v>
      </c>
      <c r="E84" s="21">
        <v>55</v>
      </c>
      <c r="F84" s="20">
        <v>9</v>
      </c>
      <c r="G84" s="5">
        <f t="shared" si="10"/>
        <v>495</v>
      </c>
    </row>
    <row r="85" spans="1:9">
      <c r="A85" s="59" t="s">
        <v>12</v>
      </c>
      <c r="B85" s="59" t="s">
        <v>8</v>
      </c>
      <c r="C85" s="59" t="s">
        <v>385</v>
      </c>
      <c r="D85" s="20" t="s">
        <v>283</v>
      </c>
      <c r="E85" s="23">
        <v>37.5</v>
      </c>
      <c r="F85" s="14">
        <v>9</v>
      </c>
      <c r="G85" s="18">
        <f t="shared" si="10"/>
        <v>337.5</v>
      </c>
      <c r="H85" s="18"/>
      <c r="I85" s="18"/>
    </row>
    <row r="86" spans="1:9">
      <c r="A86" s="59" t="s">
        <v>12</v>
      </c>
      <c r="B86" s="59" t="s">
        <v>8</v>
      </c>
      <c r="C86" s="59" t="s">
        <v>385</v>
      </c>
      <c r="D86" s="20" t="s">
        <v>289</v>
      </c>
      <c r="E86" s="16">
        <v>55</v>
      </c>
      <c r="F86" s="14">
        <v>11</v>
      </c>
      <c r="G86" s="5">
        <f t="shared" si="10"/>
        <v>605</v>
      </c>
    </row>
    <row r="87" spans="1:9">
      <c r="A87" s="59" t="s">
        <v>12</v>
      </c>
      <c r="B87" s="59" t="s">
        <v>8</v>
      </c>
      <c r="C87" s="59" t="s">
        <v>385</v>
      </c>
      <c r="D87" s="20" t="s">
        <v>289</v>
      </c>
      <c r="E87" s="16">
        <v>37</v>
      </c>
      <c r="F87" s="14">
        <v>10</v>
      </c>
      <c r="G87" s="5">
        <f t="shared" si="10"/>
        <v>370</v>
      </c>
    </row>
    <row r="88" spans="1:9">
      <c r="A88" s="59" t="s">
        <v>12</v>
      </c>
      <c r="B88" s="59" t="s">
        <v>8</v>
      </c>
      <c r="C88" s="59" t="s">
        <v>385</v>
      </c>
      <c r="D88" s="20" t="s">
        <v>291</v>
      </c>
      <c r="E88" s="16">
        <v>55</v>
      </c>
      <c r="F88" s="14">
        <v>7</v>
      </c>
      <c r="G88" s="5">
        <f t="shared" si="10"/>
        <v>385</v>
      </c>
    </row>
    <row r="89" spans="1:9">
      <c r="A89" s="59" t="s">
        <v>12</v>
      </c>
      <c r="B89" s="59" t="s">
        <v>8</v>
      </c>
      <c r="C89" s="59" t="s">
        <v>385</v>
      </c>
      <c r="D89" s="14" t="s">
        <v>293</v>
      </c>
      <c r="E89" s="16">
        <v>55</v>
      </c>
      <c r="F89" s="14">
        <v>8</v>
      </c>
      <c r="G89" s="5">
        <f t="shared" si="10"/>
        <v>440</v>
      </c>
    </row>
    <row r="90" spans="1:9">
      <c r="A90" s="59" t="s">
        <v>12</v>
      </c>
      <c r="B90" s="59" t="s">
        <v>8</v>
      </c>
      <c r="C90" s="59" t="s">
        <v>385</v>
      </c>
      <c r="D90" s="14" t="s">
        <v>293</v>
      </c>
      <c r="E90" s="16">
        <v>40</v>
      </c>
      <c r="F90" s="14">
        <v>1</v>
      </c>
      <c r="G90" s="5">
        <f t="shared" si="10"/>
        <v>40</v>
      </c>
    </row>
    <row r="91" spans="1:9">
      <c r="A91" s="59"/>
      <c r="B91" s="59"/>
      <c r="C91" s="59"/>
      <c r="D91" s="14"/>
      <c r="E91" s="16"/>
      <c r="F91" s="14"/>
    </row>
    <row r="92" spans="1:9">
      <c r="A92" s="60"/>
      <c r="B92" s="60"/>
      <c r="C92" s="60"/>
      <c r="D92" s="62"/>
      <c r="E92" s="81"/>
      <c r="F92" s="62"/>
    </row>
    <row r="93" spans="1:9">
      <c r="A93" s="59"/>
      <c r="B93" s="59"/>
      <c r="C93" s="59"/>
      <c r="D93" s="14"/>
      <c r="E93" s="16"/>
      <c r="F93" s="14"/>
    </row>
    <row r="94" spans="1:9">
      <c r="A94" s="59" t="s">
        <v>12</v>
      </c>
      <c r="B94" s="59" t="s">
        <v>8</v>
      </c>
      <c r="C94" s="59" t="s">
        <v>395</v>
      </c>
      <c r="D94" s="20" t="s">
        <v>380</v>
      </c>
      <c r="E94" s="21">
        <v>65</v>
      </c>
      <c r="F94" s="20">
        <v>5</v>
      </c>
      <c r="G94" s="5">
        <f t="shared" ref="G94:G103" si="11">SUM(E94*F94)</f>
        <v>325</v>
      </c>
    </row>
    <row r="95" spans="1:9">
      <c r="A95" s="59" t="s">
        <v>12</v>
      </c>
      <c r="B95" s="59" t="s">
        <v>8</v>
      </c>
      <c r="C95" s="59" t="s">
        <v>395</v>
      </c>
      <c r="D95" s="20" t="s">
        <v>380</v>
      </c>
      <c r="E95" s="8">
        <v>72.5</v>
      </c>
      <c r="F95" s="20">
        <v>11</v>
      </c>
      <c r="G95" s="18">
        <f t="shared" si="11"/>
        <v>797.5</v>
      </c>
    </row>
    <row r="96" spans="1:9">
      <c r="A96" s="59" t="s">
        <v>12</v>
      </c>
      <c r="B96" s="59" t="s">
        <v>8</v>
      </c>
      <c r="C96" s="59" t="s">
        <v>395</v>
      </c>
      <c r="D96" s="20" t="s">
        <v>283</v>
      </c>
      <c r="E96" s="21">
        <v>65</v>
      </c>
      <c r="F96" s="59">
        <v>5</v>
      </c>
      <c r="G96" s="5">
        <f t="shared" si="11"/>
        <v>325</v>
      </c>
    </row>
    <row r="97" spans="1:10">
      <c r="A97" s="59" t="s">
        <v>12</v>
      </c>
      <c r="B97" s="59" t="s">
        <v>8</v>
      </c>
      <c r="C97" s="59" t="s">
        <v>395</v>
      </c>
      <c r="D97" s="20" t="s">
        <v>283</v>
      </c>
      <c r="E97" s="25">
        <v>72.5</v>
      </c>
      <c r="F97" s="20">
        <v>8</v>
      </c>
      <c r="G97" s="18">
        <f t="shared" si="11"/>
        <v>580</v>
      </c>
      <c r="J97" s="18"/>
    </row>
    <row r="98" spans="1:10">
      <c r="A98" s="59" t="s">
        <v>12</v>
      </c>
      <c r="B98" s="59" t="s">
        <v>8</v>
      </c>
      <c r="C98" s="59" t="s">
        <v>395</v>
      </c>
      <c r="D98" s="20" t="s">
        <v>289</v>
      </c>
      <c r="E98" s="21">
        <v>65</v>
      </c>
      <c r="F98" s="14">
        <v>10</v>
      </c>
      <c r="G98" s="5">
        <f t="shared" si="11"/>
        <v>650</v>
      </c>
    </row>
    <row r="99" spans="1:10">
      <c r="A99" s="59" t="s">
        <v>12</v>
      </c>
      <c r="B99" s="59" t="s">
        <v>8</v>
      </c>
      <c r="C99" s="59" t="s">
        <v>395</v>
      </c>
      <c r="D99" s="20" t="s">
        <v>289</v>
      </c>
      <c r="E99" s="25">
        <v>72.5</v>
      </c>
      <c r="F99" s="14">
        <v>5</v>
      </c>
      <c r="G99" s="18">
        <f t="shared" si="11"/>
        <v>362.5</v>
      </c>
    </row>
    <row r="100" spans="1:10">
      <c r="A100" s="59" t="s">
        <v>12</v>
      </c>
      <c r="B100" s="59" t="s">
        <v>8</v>
      </c>
      <c r="C100" s="59" t="s">
        <v>395</v>
      </c>
      <c r="D100" s="20" t="s">
        <v>291</v>
      </c>
      <c r="E100" s="21">
        <v>65</v>
      </c>
      <c r="F100" s="14">
        <v>4</v>
      </c>
      <c r="G100" s="5">
        <f t="shared" si="11"/>
        <v>260</v>
      </c>
    </row>
    <row r="101" spans="1:10">
      <c r="A101" s="59" t="s">
        <v>12</v>
      </c>
      <c r="B101" s="59" t="s">
        <v>8</v>
      </c>
      <c r="C101" s="59" t="s">
        <v>395</v>
      </c>
      <c r="D101" s="20" t="s">
        <v>291</v>
      </c>
      <c r="E101" s="8">
        <v>72.5</v>
      </c>
      <c r="F101" s="14">
        <v>9</v>
      </c>
      <c r="G101" s="18">
        <f t="shared" si="11"/>
        <v>652.5</v>
      </c>
    </row>
    <row r="102" spans="1:10">
      <c r="A102" s="59" t="s">
        <v>12</v>
      </c>
      <c r="B102" s="59" t="s">
        <v>8</v>
      </c>
      <c r="C102" s="59" t="s">
        <v>395</v>
      </c>
      <c r="D102" s="14" t="s">
        <v>293</v>
      </c>
      <c r="E102" s="21">
        <v>65</v>
      </c>
      <c r="F102" s="14">
        <v>5</v>
      </c>
      <c r="G102" s="5">
        <f t="shared" si="11"/>
        <v>325</v>
      </c>
    </row>
    <row r="103" spans="1:10">
      <c r="A103" s="59" t="s">
        <v>12</v>
      </c>
      <c r="B103" s="59" t="s">
        <v>8</v>
      </c>
      <c r="C103" s="59" t="s">
        <v>395</v>
      </c>
      <c r="D103" s="14" t="s">
        <v>293</v>
      </c>
      <c r="E103" s="8">
        <v>72.5</v>
      </c>
      <c r="F103" s="14">
        <v>10</v>
      </c>
      <c r="G103" s="18">
        <f t="shared" si="11"/>
        <v>725</v>
      </c>
    </row>
    <row r="104" spans="1:10">
      <c r="A104" s="59"/>
      <c r="B104" s="59"/>
      <c r="C104" s="59"/>
      <c r="D104" s="14"/>
      <c r="E104" s="16"/>
      <c r="F104" s="14"/>
    </row>
    <row r="105" spans="1:10">
      <c r="A105" s="60"/>
      <c r="B105" s="60"/>
      <c r="C105" s="60"/>
      <c r="D105" s="62"/>
      <c r="E105" s="81"/>
      <c r="F105" s="62"/>
    </row>
    <row r="106" spans="1:10">
      <c r="A106" s="59"/>
      <c r="B106" s="59"/>
      <c r="C106" s="59"/>
      <c r="D106" s="14"/>
      <c r="E106" s="16"/>
      <c r="F106" s="14"/>
    </row>
    <row r="107" spans="1:10">
      <c r="A107" s="59" t="s">
        <v>12</v>
      </c>
      <c r="B107" s="59" t="s">
        <v>8</v>
      </c>
      <c r="C107" s="59" t="s">
        <v>396</v>
      </c>
      <c r="D107" s="20" t="s">
        <v>380</v>
      </c>
      <c r="E107" s="21">
        <v>65</v>
      </c>
      <c r="F107" s="20">
        <v>1</v>
      </c>
      <c r="G107" s="5">
        <f t="shared" ref="G107:G109" si="12">SUM(E107*F107)</f>
        <v>65</v>
      </c>
    </row>
    <row r="108" spans="1:10">
      <c r="A108" s="59" t="s">
        <v>12</v>
      </c>
      <c r="B108" s="59" t="s">
        <v>8</v>
      </c>
      <c r="C108" s="59" t="s">
        <v>396</v>
      </c>
      <c r="D108" s="20" t="s">
        <v>380</v>
      </c>
      <c r="E108" s="21">
        <v>75</v>
      </c>
      <c r="F108" s="20">
        <v>3</v>
      </c>
      <c r="G108" s="5">
        <f t="shared" si="12"/>
        <v>225</v>
      </c>
    </row>
    <row r="109" spans="1:10">
      <c r="A109" s="59" t="s">
        <v>12</v>
      </c>
      <c r="B109" s="59" t="s">
        <v>8</v>
      </c>
      <c r="C109" s="59" t="s">
        <v>396</v>
      </c>
      <c r="D109" s="20" t="s">
        <v>289</v>
      </c>
      <c r="E109" s="21">
        <v>75</v>
      </c>
      <c r="F109" s="20">
        <v>1</v>
      </c>
      <c r="G109" s="5">
        <f t="shared" si="12"/>
        <v>75</v>
      </c>
    </row>
    <row r="110" spans="1:10">
      <c r="A110" s="63"/>
      <c r="B110" s="63"/>
      <c r="C110" s="63"/>
      <c r="D110" s="65"/>
      <c r="E110" s="77"/>
      <c r="F110" s="9"/>
    </row>
    <row r="111" spans="1:10">
      <c r="A111" s="12" t="s">
        <v>40</v>
      </c>
      <c r="B111" s="12" t="s">
        <v>41</v>
      </c>
      <c r="C111" s="12" t="s">
        <v>42</v>
      </c>
      <c r="D111" s="12" t="s">
        <v>43</v>
      </c>
      <c r="E111" s="13" t="s">
        <v>45</v>
      </c>
      <c r="F111" s="12" t="s">
        <v>46</v>
      </c>
    </row>
    <row r="112" spans="1:10">
      <c r="A112" s="59" t="s">
        <v>12</v>
      </c>
      <c r="B112" s="59" t="s">
        <v>393</v>
      </c>
      <c r="C112" s="59" t="s">
        <v>418</v>
      </c>
      <c r="D112" s="20" t="s">
        <v>283</v>
      </c>
      <c r="E112" s="16">
        <v>55</v>
      </c>
      <c r="F112" s="20">
        <v>2</v>
      </c>
      <c r="G112" s="5">
        <f t="shared" ref="G112:G141" si="13">SUM(E112*F112)</f>
        <v>110</v>
      </c>
    </row>
    <row r="113" spans="1:7">
      <c r="A113" s="59" t="s">
        <v>12</v>
      </c>
      <c r="B113" s="59" t="s">
        <v>393</v>
      </c>
      <c r="C113" s="59" t="s">
        <v>418</v>
      </c>
      <c r="D113" s="20" t="s">
        <v>289</v>
      </c>
      <c r="E113" s="16">
        <v>55</v>
      </c>
      <c r="F113" s="59">
        <v>7</v>
      </c>
      <c r="G113" s="5">
        <f t="shared" si="13"/>
        <v>385</v>
      </c>
    </row>
    <row r="114" spans="1:7">
      <c r="A114" s="59" t="s">
        <v>12</v>
      </c>
      <c r="B114" s="59" t="s">
        <v>393</v>
      </c>
      <c r="C114" s="59" t="s">
        <v>418</v>
      </c>
      <c r="D114" s="14" t="s">
        <v>293</v>
      </c>
      <c r="E114" s="16">
        <v>55</v>
      </c>
      <c r="F114" s="20">
        <v>6</v>
      </c>
      <c r="G114" s="5">
        <f t="shared" si="13"/>
        <v>330</v>
      </c>
    </row>
    <row r="115" spans="1:7">
      <c r="A115" s="59"/>
      <c r="B115" s="59"/>
      <c r="C115" s="59"/>
      <c r="D115" s="20"/>
      <c r="E115" s="16"/>
      <c r="F115" s="14"/>
      <c r="G115" s="5">
        <f t="shared" si="13"/>
        <v>0</v>
      </c>
    </row>
    <row r="116" spans="1:7">
      <c r="A116" s="60"/>
      <c r="B116" s="60"/>
      <c r="C116" s="60"/>
      <c r="D116" s="69"/>
      <c r="E116" s="81"/>
      <c r="F116" s="62"/>
      <c r="G116" s="5">
        <f t="shared" si="13"/>
        <v>0</v>
      </c>
    </row>
    <row r="117" spans="1:7">
      <c r="A117" s="59"/>
      <c r="B117" s="59"/>
      <c r="C117" s="59"/>
      <c r="D117" s="20"/>
      <c r="E117" s="16"/>
      <c r="F117" s="14"/>
      <c r="G117" s="5">
        <f t="shared" si="13"/>
        <v>0</v>
      </c>
    </row>
    <row r="118" spans="1:7">
      <c r="A118" s="59" t="s">
        <v>12</v>
      </c>
      <c r="B118" s="59" t="s">
        <v>393</v>
      </c>
      <c r="C118" s="59" t="s">
        <v>389</v>
      </c>
      <c r="D118" s="20" t="s">
        <v>283</v>
      </c>
      <c r="E118" s="16">
        <v>30</v>
      </c>
      <c r="F118" s="20">
        <v>5</v>
      </c>
      <c r="G118" s="5">
        <f t="shared" si="13"/>
        <v>150</v>
      </c>
    </row>
    <row r="119" spans="1:7">
      <c r="A119" s="59" t="s">
        <v>12</v>
      </c>
      <c r="B119" s="59" t="s">
        <v>393</v>
      </c>
      <c r="C119" s="59" t="s">
        <v>389</v>
      </c>
      <c r="D119" s="20" t="s">
        <v>283</v>
      </c>
      <c r="E119" s="16">
        <v>35</v>
      </c>
      <c r="F119" s="59">
        <v>11</v>
      </c>
      <c r="G119" s="5">
        <f t="shared" si="13"/>
        <v>385</v>
      </c>
    </row>
    <row r="120" spans="1:7">
      <c r="A120" s="59" t="s">
        <v>12</v>
      </c>
      <c r="B120" s="59" t="s">
        <v>393</v>
      </c>
      <c r="C120" s="59" t="s">
        <v>389</v>
      </c>
      <c r="D120" s="20" t="s">
        <v>289</v>
      </c>
      <c r="E120" s="16">
        <v>30</v>
      </c>
      <c r="F120" s="20">
        <v>4</v>
      </c>
      <c r="G120" s="5">
        <f t="shared" si="13"/>
        <v>120</v>
      </c>
    </row>
    <row r="121" spans="1:7">
      <c r="A121" s="59" t="s">
        <v>12</v>
      </c>
      <c r="B121" s="59" t="s">
        <v>393</v>
      </c>
      <c r="C121" s="59" t="s">
        <v>389</v>
      </c>
      <c r="D121" s="20" t="s">
        <v>289</v>
      </c>
      <c r="E121" s="16">
        <v>35</v>
      </c>
      <c r="F121" s="20">
        <v>16</v>
      </c>
      <c r="G121" s="5">
        <f t="shared" si="13"/>
        <v>560</v>
      </c>
    </row>
    <row r="122" spans="1:7">
      <c r="A122" s="59" t="s">
        <v>12</v>
      </c>
      <c r="B122" s="59" t="s">
        <v>393</v>
      </c>
      <c r="C122" s="59" t="s">
        <v>389</v>
      </c>
      <c r="D122" s="20" t="s">
        <v>291</v>
      </c>
      <c r="E122" s="16">
        <v>30</v>
      </c>
      <c r="F122" s="59">
        <v>5</v>
      </c>
      <c r="G122" s="5">
        <f t="shared" si="13"/>
        <v>150</v>
      </c>
    </row>
    <row r="123" spans="1:7">
      <c r="A123" s="59" t="s">
        <v>12</v>
      </c>
      <c r="B123" s="59" t="s">
        <v>393</v>
      </c>
      <c r="C123" s="59" t="s">
        <v>389</v>
      </c>
      <c r="D123" s="20" t="s">
        <v>291</v>
      </c>
      <c r="E123" s="16">
        <v>35</v>
      </c>
      <c r="F123" s="20">
        <v>24</v>
      </c>
      <c r="G123" s="5">
        <f t="shared" si="13"/>
        <v>840</v>
      </c>
    </row>
    <row r="124" spans="1:7">
      <c r="A124" s="59" t="s">
        <v>12</v>
      </c>
      <c r="B124" s="59" t="s">
        <v>393</v>
      </c>
      <c r="C124" s="59" t="s">
        <v>389</v>
      </c>
      <c r="D124" s="14" t="s">
        <v>293</v>
      </c>
      <c r="E124" s="16">
        <v>30</v>
      </c>
      <c r="F124" s="20">
        <v>1</v>
      </c>
      <c r="G124" s="5">
        <f t="shared" si="13"/>
        <v>30</v>
      </c>
    </row>
    <row r="125" spans="1:7">
      <c r="A125" s="59" t="s">
        <v>12</v>
      </c>
      <c r="B125" s="59" t="s">
        <v>393</v>
      </c>
      <c r="C125" s="59" t="s">
        <v>389</v>
      </c>
      <c r="D125" s="14" t="s">
        <v>293</v>
      </c>
      <c r="E125" s="16">
        <v>35</v>
      </c>
      <c r="F125" s="20">
        <v>2</v>
      </c>
      <c r="G125" s="5">
        <f t="shared" si="13"/>
        <v>70</v>
      </c>
    </row>
    <row r="126" spans="1:7">
      <c r="A126" s="59"/>
      <c r="B126" s="59"/>
      <c r="C126" s="59"/>
      <c r="D126" s="20"/>
      <c r="E126" s="16"/>
      <c r="F126" s="59"/>
      <c r="G126" s="5">
        <f t="shared" si="13"/>
        <v>0</v>
      </c>
    </row>
    <row r="127" spans="1:7">
      <c r="A127" s="60"/>
      <c r="B127" s="60"/>
      <c r="C127" s="60"/>
      <c r="D127" s="69"/>
      <c r="E127" s="81"/>
      <c r="F127" s="69"/>
      <c r="G127" s="5">
        <f t="shared" si="13"/>
        <v>0</v>
      </c>
    </row>
    <row r="128" spans="1:7">
      <c r="A128" s="59"/>
      <c r="B128" s="59"/>
      <c r="C128" s="59"/>
      <c r="D128" s="20"/>
      <c r="E128" s="16"/>
      <c r="F128" s="14"/>
      <c r="G128" s="5">
        <f t="shared" si="13"/>
        <v>0</v>
      </c>
    </row>
    <row r="129" spans="1:7">
      <c r="A129" s="59" t="s">
        <v>12</v>
      </c>
      <c r="B129" s="59" t="s">
        <v>393</v>
      </c>
      <c r="C129" s="59" t="s">
        <v>396</v>
      </c>
      <c r="D129" s="20" t="s">
        <v>289</v>
      </c>
      <c r="E129" s="16">
        <v>40</v>
      </c>
      <c r="F129" s="20">
        <v>1</v>
      </c>
      <c r="G129" s="5">
        <f t="shared" si="13"/>
        <v>40</v>
      </c>
    </row>
    <row r="130" spans="1:7">
      <c r="A130" s="59" t="s">
        <v>12</v>
      </c>
      <c r="B130" s="59" t="s">
        <v>393</v>
      </c>
      <c r="C130" s="59" t="s">
        <v>396</v>
      </c>
      <c r="D130" s="20" t="s">
        <v>291</v>
      </c>
      <c r="E130" s="16">
        <v>40</v>
      </c>
      <c r="F130" s="59">
        <v>1</v>
      </c>
      <c r="G130" s="5">
        <f t="shared" si="13"/>
        <v>40</v>
      </c>
    </row>
    <row r="131" spans="1:7">
      <c r="A131" s="59" t="s">
        <v>12</v>
      </c>
      <c r="B131" s="59" t="s">
        <v>393</v>
      </c>
      <c r="C131" s="59" t="s">
        <v>396</v>
      </c>
      <c r="D131" s="20" t="s">
        <v>291</v>
      </c>
      <c r="E131" s="16">
        <v>55</v>
      </c>
      <c r="F131" s="20">
        <v>1</v>
      </c>
      <c r="G131" s="5">
        <f t="shared" si="13"/>
        <v>55</v>
      </c>
    </row>
    <row r="132" spans="1:7">
      <c r="A132" s="59" t="s">
        <v>12</v>
      </c>
      <c r="B132" s="59" t="s">
        <v>393</v>
      </c>
      <c r="C132" s="59" t="s">
        <v>396</v>
      </c>
      <c r="D132" s="14" t="s">
        <v>293</v>
      </c>
      <c r="E132" s="16">
        <v>40</v>
      </c>
      <c r="F132" s="20">
        <v>1</v>
      </c>
      <c r="G132" s="5">
        <f t="shared" si="13"/>
        <v>40</v>
      </c>
    </row>
    <row r="133" spans="1:7">
      <c r="A133" s="59"/>
      <c r="B133" s="59"/>
      <c r="C133" s="59"/>
      <c r="D133" s="20"/>
      <c r="E133" s="16"/>
      <c r="F133" s="59"/>
      <c r="G133" s="5">
        <f t="shared" si="13"/>
        <v>0</v>
      </c>
    </row>
    <row r="134" spans="1:7">
      <c r="A134" s="60"/>
      <c r="B134" s="60"/>
      <c r="C134" s="60"/>
      <c r="D134" s="69"/>
      <c r="E134" s="81"/>
      <c r="F134" s="69"/>
      <c r="G134" s="5">
        <f t="shared" si="13"/>
        <v>0</v>
      </c>
    </row>
    <row r="135" spans="1:7">
      <c r="A135" s="59"/>
      <c r="B135" s="59"/>
      <c r="C135" s="59"/>
      <c r="D135" s="14"/>
      <c r="E135" s="16"/>
      <c r="F135" s="20"/>
      <c r="G135" s="5">
        <f t="shared" si="13"/>
        <v>0</v>
      </c>
    </row>
    <row r="136" spans="1:7">
      <c r="A136" s="59" t="s">
        <v>12</v>
      </c>
      <c r="B136" s="59" t="s">
        <v>393</v>
      </c>
      <c r="C136" s="59" t="s">
        <v>395</v>
      </c>
      <c r="D136" s="20" t="s">
        <v>291</v>
      </c>
      <c r="E136" s="16">
        <v>30</v>
      </c>
      <c r="F136" s="20">
        <v>1</v>
      </c>
      <c r="G136" s="5">
        <f t="shared" si="13"/>
        <v>30</v>
      </c>
    </row>
    <row r="137" spans="1:7">
      <c r="A137" s="59" t="s">
        <v>12</v>
      </c>
      <c r="B137" s="59" t="s">
        <v>393</v>
      </c>
      <c r="C137" s="59" t="s">
        <v>395</v>
      </c>
      <c r="D137" s="14" t="s">
        <v>293</v>
      </c>
      <c r="E137" s="16">
        <v>30</v>
      </c>
      <c r="F137" s="59">
        <v>1</v>
      </c>
      <c r="G137" s="5">
        <f t="shared" si="13"/>
        <v>30</v>
      </c>
    </row>
    <row r="138" spans="1:7">
      <c r="A138" s="59"/>
      <c r="B138" s="59"/>
      <c r="C138" s="59"/>
      <c r="D138" s="20"/>
      <c r="E138" s="21"/>
      <c r="F138" s="20"/>
      <c r="G138" s="5">
        <f t="shared" si="13"/>
        <v>0</v>
      </c>
    </row>
    <row r="139" spans="1:7">
      <c r="A139" s="60"/>
      <c r="B139" s="60"/>
      <c r="C139" s="60"/>
      <c r="D139" s="69"/>
      <c r="E139" s="81"/>
      <c r="F139" s="69"/>
      <c r="G139" s="5">
        <f t="shared" si="13"/>
        <v>0</v>
      </c>
    </row>
    <row r="140" spans="1:7">
      <c r="A140" s="59"/>
      <c r="B140" s="59"/>
      <c r="C140" s="59"/>
      <c r="D140" s="14"/>
      <c r="E140" s="16"/>
      <c r="F140" s="20"/>
      <c r="G140" s="5">
        <f t="shared" si="13"/>
        <v>0</v>
      </c>
    </row>
    <row r="141" spans="1:7">
      <c r="A141" s="59" t="s">
        <v>12</v>
      </c>
      <c r="B141" s="59" t="s">
        <v>420</v>
      </c>
      <c r="C141" s="59" t="s">
        <v>421</v>
      </c>
      <c r="D141" s="20" t="s">
        <v>422</v>
      </c>
      <c r="E141" s="16">
        <v>60</v>
      </c>
      <c r="F141" s="20">
        <v>1</v>
      </c>
      <c r="G141" s="5">
        <f t="shared" si="13"/>
        <v>60</v>
      </c>
    </row>
    <row r="142" spans="1:7">
      <c r="A142" s="59"/>
      <c r="B142" s="59"/>
      <c r="C142" s="59"/>
      <c r="D142" s="14"/>
      <c r="E142" s="16"/>
      <c r="F142" s="59"/>
    </row>
    <row r="144" spans="1:7">
      <c r="A144" s="12" t="s">
        <v>40</v>
      </c>
      <c r="B144" s="12" t="s">
        <v>41</v>
      </c>
      <c r="C144" s="12" t="s">
        <v>42</v>
      </c>
      <c r="D144" s="12" t="s">
        <v>43</v>
      </c>
      <c r="E144" s="13" t="s">
        <v>45</v>
      </c>
      <c r="F144" s="12" t="s">
        <v>46</v>
      </c>
    </row>
    <row r="145" spans="1:7">
      <c r="A145" s="59" t="s">
        <v>12</v>
      </c>
      <c r="B145" s="59" t="s">
        <v>8</v>
      </c>
      <c r="C145" s="59" t="s">
        <v>395</v>
      </c>
      <c r="D145" s="20" t="s">
        <v>380</v>
      </c>
      <c r="E145" s="21">
        <v>50</v>
      </c>
      <c r="F145" s="20">
        <v>2</v>
      </c>
      <c r="G145" s="5">
        <f t="shared" ref="G145:G153" si="14">SUM(E145*F145)</f>
        <v>100</v>
      </c>
    </row>
    <row r="146" spans="1:7">
      <c r="A146" s="59" t="s">
        <v>12</v>
      </c>
      <c r="B146" s="59" t="s">
        <v>8</v>
      </c>
      <c r="C146" s="59" t="s">
        <v>395</v>
      </c>
      <c r="D146" s="20" t="s">
        <v>380</v>
      </c>
      <c r="E146" s="23">
        <v>72.5</v>
      </c>
      <c r="F146" s="59">
        <v>4</v>
      </c>
      <c r="G146" s="18">
        <f t="shared" si="14"/>
        <v>290</v>
      </c>
    </row>
    <row r="147" spans="1:7">
      <c r="A147" s="59" t="s">
        <v>12</v>
      </c>
      <c r="B147" s="59" t="s">
        <v>8</v>
      </c>
      <c r="C147" s="59" t="s">
        <v>395</v>
      </c>
      <c r="D147" s="20" t="s">
        <v>380</v>
      </c>
      <c r="E147" s="21">
        <v>80</v>
      </c>
      <c r="F147" s="20">
        <v>1</v>
      </c>
      <c r="G147" s="5">
        <f t="shared" si="14"/>
        <v>80</v>
      </c>
    </row>
    <row r="148" spans="1:7">
      <c r="A148" s="59" t="s">
        <v>12</v>
      </c>
      <c r="B148" s="59" t="s">
        <v>8</v>
      </c>
      <c r="C148" s="59" t="s">
        <v>395</v>
      </c>
      <c r="D148" s="20" t="s">
        <v>283</v>
      </c>
      <c r="E148" s="23">
        <v>72.5</v>
      </c>
      <c r="F148" s="20">
        <v>3</v>
      </c>
      <c r="G148" s="18">
        <f t="shared" si="14"/>
        <v>217.5</v>
      </c>
    </row>
    <row r="149" spans="1:7">
      <c r="A149" s="59" t="s">
        <v>12</v>
      </c>
      <c r="B149" s="59" t="s">
        <v>8</v>
      </c>
      <c r="C149" s="59" t="s">
        <v>395</v>
      </c>
      <c r="D149" s="20" t="s">
        <v>289</v>
      </c>
      <c r="E149" s="23">
        <v>72.5</v>
      </c>
      <c r="F149" s="14">
        <v>2</v>
      </c>
      <c r="G149" s="18">
        <f t="shared" si="14"/>
        <v>145</v>
      </c>
    </row>
    <row r="150" spans="1:7">
      <c r="A150" s="59" t="s">
        <v>12</v>
      </c>
      <c r="B150" s="59" t="s">
        <v>8</v>
      </c>
      <c r="C150" s="59" t="s">
        <v>395</v>
      </c>
      <c r="D150" s="20" t="s">
        <v>291</v>
      </c>
      <c r="E150" s="23">
        <v>72.5</v>
      </c>
      <c r="F150" s="14">
        <v>1</v>
      </c>
      <c r="G150" s="18">
        <f t="shared" si="14"/>
        <v>72.5</v>
      </c>
    </row>
    <row r="151" spans="1:7">
      <c r="A151" s="59" t="s">
        <v>12</v>
      </c>
      <c r="B151" s="59" t="s">
        <v>8</v>
      </c>
      <c r="C151" s="59" t="s">
        <v>395</v>
      </c>
      <c r="D151" s="14" t="s">
        <v>293</v>
      </c>
      <c r="E151" s="16">
        <v>50</v>
      </c>
      <c r="F151" s="14">
        <v>2</v>
      </c>
      <c r="G151" s="5">
        <f t="shared" si="14"/>
        <v>100</v>
      </c>
    </row>
    <row r="152" spans="1:7">
      <c r="A152" s="59" t="s">
        <v>12</v>
      </c>
      <c r="B152" s="59" t="s">
        <v>8</v>
      </c>
      <c r="C152" s="59" t="s">
        <v>395</v>
      </c>
      <c r="D152" s="14" t="s">
        <v>293</v>
      </c>
      <c r="E152" s="16">
        <v>65</v>
      </c>
      <c r="F152" s="14">
        <v>1</v>
      </c>
      <c r="G152" s="5">
        <f t="shared" si="14"/>
        <v>65</v>
      </c>
    </row>
    <row r="153" spans="1:7">
      <c r="A153" s="59" t="s">
        <v>12</v>
      </c>
      <c r="B153" s="59" t="s">
        <v>8</v>
      </c>
      <c r="C153" s="59" t="s">
        <v>395</v>
      </c>
      <c r="D153" s="14" t="s">
        <v>293</v>
      </c>
      <c r="E153" s="23">
        <v>72.5</v>
      </c>
      <c r="F153" s="14">
        <v>2</v>
      </c>
      <c r="G153" s="18">
        <f t="shared" si="14"/>
        <v>145</v>
      </c>
    </row>
    <row r="156" spans="1:7">
      <c r="A156" s="12" t="s">
        <v>40</v>
      </c>
      <c r="B156" s="12" t="s">
        <v>41</v>
      </c>
      <c r="C156" s="12" t="s">
        <v>42</v>
      </c>
      <c r="D156" s="12" t="s">
        <v>43</v>
      </c>
      <c r="E156" s="13" t="s">
        <v>45</v>
      </c>
      <c r="F156" s="12" t="s">
        <v>46</v>
      </c>
    </row>
    <row r="157" spans="1:7">
      <c r="A157" s="14" t="s">
        <v>12</v>
      </c>
      <c r="B157" s="14" t="s">
        <v>393</v>
      </c>
      <c r="C157" s="14" t="s">
        <v>394</v>
      </c>
      <c r="D157" s="14" t="s">
        <v>291</v>
      </c>
      <c r="E157" s="16">
        <v>30</v>
      </c>
      <c r="F157" s="14">
        <v>3</v>
      </c>
      <c r="G157" s="5">
        <f t="shared" ref="G157:G158" si="15">SUM(E157*F157)</f>
        <v>90</v>
      </c>
    </row>
    <row r="158" spans="1:7">
      <c r="A158" s="14" t="s">
        <v>12</v>
      </c>
      <c r="B158" s="14" t="s">
        <v>393</v>
      </c>
      <c r="C158" s="14" t="s">
        <v>394</v>
      </c>
      <c r="D158" s="14" t="s">
        <v>293</v>
      </c>
      <c r="E158" s="16">
        <v>30</v>
      </c>
      <c r="F158" s="14">
        <v>6</v>
      </c>
      <c r="G158" s="5">
        <f t="shared" si="15"/>
        <v>180</v>
      </c>
    </row>
    <row r="159" spans="1:7">
      <c r="A159" s="19"/>
      <c r="B159" s="19"/>
      <c r="C159" s="19"/>
      <c r="D159" s="19"/>
      <c r="E159" s="79"/>
      <c r="F159" s="19"/>
    </row>
    <row r="160" spans="1:7">
      <c r="A160" s="19"/>
      <c r="B160" s="19"/>
      <c r="C160" s="19"/>
      <c r="D160" s="19"/>
      <c r="E160" s="82"/>
      <c r="F160" s="19"/>
    </row>
    <row r="161" spans="1:7">
      <c r="A161" s="12" t="s">
        <v>40</v>
      </c>
      <c r="B161" s="12" t="s">
        <v>41</v>
      </c>
      <c r="C161" s="12" t="s">
        <v>42</v>
      </c>
      <c r="D161" s="12" t="s">
        <v>43</v>
      </c>
      <c r="E161" s="13" t="s">
        <v>45</v>
      </c>
      <c r="F161" s="12" t="s">
        <v>46</v>
      </c>
    </row>
    <row r="162" spans="1:7">
      <c r="A162" s="14" t="s">
        <v>12</v>
      </c>
      <c r="B162" s="14" t="s">
        <v>106</v>
      </c>
      <c r="C162" s="14" t="s">
        <v>396</v>
      </c>
      <c r="D162" s="14" t="s">
        <v>422</v>
      </c>
      <c r="E162" s="16">
        <v>35</v>
      </c>
      <c r="F162" s="14">
        <v>2</v>
      </c>
      <c r="G162" s="5">
        <f t="shared" ref="G162:G167" si="16">SUM(E162*F162)</f>
        <v>70</v>
      </c>
    </row>
    <row r="163" spans="1:7">
      <c r="A163" s="14" t="s">
        <v>12</v>
      </c>
      <c r="B163" s="14" t="s">
        <v>106</v>
      </c>
      <c r="C163" s="14" t="s">
        <v>407</v>
      </c>
      <c r="D163" s="14" t="s">
        <v>423</v>
      </c>
      <c r="E163" s="16">
        <v>35</v>
      </c>
      <c r="F163" s="14">
        <v>1</v>
      </c>
      <c r="G163" s="5">
        <f t="shared" si="16"/>
        <v>35</v>
      </c>
    </row>
    <row r="164" spans="1:7">
      <c r="A164" s="14" t="s">
        <v>12</v>
      </c>
      <c r="B164" s="14" t="s">
        <v>106</v>
      </c>
      <c r="C164" s="14" t="s">
        <v>407</v>
      </c>
      <c r="D164" s="14" t="s">
        <v>283</v>
      </c>
      <c r="E164" s="16">
        <v>35</v>
      </c>
      <c r="F164" s="14">
        <v>1</v>
      </c>
      <c r="G164" s="5">
        <f t="shared" si="16"/>
        <v>35</v>
      </c>
    </row>
    <row r="165" spans="1:7">
      <c r="A165" s="14" t="s">
        <v>12</v>
      </c>
      <c r="B165" s="14" t="s">
        <v>106</v>
      </c>
      <c r="C165" s="14" t="s">
        <v>407</v>
      </c>
      <c r="D165" s="14" t="s">
        <v>289</v>
      </c>
      <c r="E165" s="16">
        <v>35</v>
      </c>
      <c r="F165" s="14">
        <v>1</v>
      </c>
      <c r="G165" s="5">
        <f t="shared" si="16"/>
        <v>35</v>
      </c>
    </row>
    <row r="166" spans="1:7">
      <c r="A166" s="14" t="s">
        <v>12</v>
      </c>
      <c r="B166" s="14" t="s">
        <v>106</v>
      </c>
      <c r="C166" s="14" t="s">
        <v>407</v>
      </c>
      <c r="D166" s="14" t="s">
        <v>291</v>
      </c>
      <c r="E166" s="16">
        <v>45</v>
      </c>
      <c r="F166" s="14">
        <v>1</v>
      </c>
      <c r="G166" s="5">
        <f t="shared" si="16"/>
        <v>45</v>
      </c>
    </row>
    <row r="167" spans="1:7">
      <c r="A167" s="14" t="s">
        <v>12</v>
      </c>
      <c r="B167" s="14" t="s">
        <v>106</v>
      </c>
      <c r="C167" s="14" t="s">
        <v>407</v>
      </c>
      <c r="D167" s="14" t="s">
        <v>293</v>
      </c>
      <c r="E167" s="16">
        <v>45</v>
      </c>
      <c r="F167" s="14">
        <v>1</v>
      </c>
      <c r="G167" s="5">
        <f t="shared" si="16"/>
        <v>45</v>
      </c>
    </row>
    <row r="169" spans="1:7">
      <c r="A169" s="68"/>
      <c r="B169" s="68"/>
      <c r="C169" s="68"/>
      <c r="D169" s="68"/>
      <c r="E169" s="68"/>
      <c r="F169" s="68"/>
    </row>
    <row r="170" spans="1:7">
      <c r="A170" s="14"/>
      <c r="B170" s="14"/>
      <c r="C170" s="14"/>
      <c r="D170" s="14"/>
      <c r="E170" s="16"/>
      <c r="F170" s="14"/>
    </row>
    <row r="171" spans="1:7">
      <c r="A171" s="59" t="s">
        <v>12</v>
      </c>
      <c r="B171" s="59" t="s">
        <v>378</v>
      </c>
      <c r="C171" s="14" t="s">
        <v>385</v>
      </c>
      <c r="D171" s="20" t="s">
        <v>289</v>
      </c>
      <c r="E171" s="21">
        <v>42</v>
      </c>
      <c r="F171" s="20">
        <v>2</v>
      </c>
      <c r="G171" s="5">
        <f t="shared" ref="G171:G183" si="17">SUM(E171*F171)</f>
        <v>84</v>
      </c>
    </row>
    <row r="172" spans="1:7">
      <c r="A172" s="59" t="s">
        <v>12</v>
      </c>
      <c r="B172" s="59" t="s">
        <v>378</v>
      </c>
      <c r="C172" s="14" t="s">
        <v>385</v>
      </c>
      <c r="D172" s="20" t="s">
        <v>289</v>
      </c>
      <c r="E172" s="21">
        <v>40</v>
      </c>
      <c r="F172" s="20">
        <v>2</v>
      </c>
      <c r="G172" s="5">
        <f t="shared" si="17"/>
        <v>80</v>
      </c>
    </row>
    <row r="173" spans="1:7">
      <c r="A173" s="59" t="s">
        <v>12</v>
      </c>
      <c r="B173" s="59" t="s">
        <v>378</v>
      </c>
      <c r="C173" s="14" t="s">
        <v>385</v>
      </c>
      <c r="D173" s="20" t="s">
        <v>289</v>
      </c>
      <c r="E173" s="23">
        <v>37.5</v>
      </c>
      <c r="F173" s="20">
        <v>1</v>
      </c>
      <c r="G173" s="18">
        <f t="shared" si="17"/>
        <v>37.5</v>
      </c>
    </row>
    <row r="174" spans="1:7">
      <c r="A174" s="59" t="s">
        <v>12</v>
      </c>
      <c r="B174" s="59" t="s">
        <v>378</v>
      </c>
      <c r="C174" s="14" t="s">
        <v>385</v>
      </c>
      <c r="D174" s="20" t="s">
        <v>289</v>
      </c>
      <c r="E174" s="21">
        <v>35</v>
      </c>
      <c r="F174" s="20">
        <v>4</v>
      </c>
      <c r="G174" s="5">
        <f t="shared" si="17"/>
        <v>140</v>
      </c>
    </row>
    <row r="175" spans="1:7">
      <c r="A175" s="59" t="s">
        <v>12</v>
      </c>
      <c r="B175" s="59" t="s">
        <v>378</v>
      </c>
      <c r="C175" s="14" t="s">
        <v>385</v>
      </c>
      <c r="D175" s="20" t="s">
        <v>291</v>
      </c>
      <c r="E175" s="21">
        <v>42</v>
      </c>
      <c r="F175" s="20">
        <v>1</v>
      </c>
      <c r="G175" s="5">
        <f t="shared" si="17"/>
        <v>42</v>
      </c>
    </row>
    <row r="176" spans="1:7">
      <c r="A176" s="59" t="s">
        <v>12</v>
      </c>
      <c r="B176" s="59" t="s">
        <v>378</v>
      </c>
      <c r="C176" s="14" t="s">
        <v>385</v>
      </c>
      <c r="D176" s="20" t="s">
        <v>291</v>
      </c>
      <c r="E176" s="21">
        <v>40</v>
      </c>
      <c r="F176" s="20">
        <v>1</v>
      </c>
      <c r="G176" s="5">
        <f t="shared" si="17"/>
        <v>40</v>
      </c>
    </row>
    <row r="177" spans="1:7">
      <c r="A177" s="59" t="s">
        <v>12</v>
      </c>
      <c r="B177" s="59" t="s">
        <v>378</v>
      </c>
      <c r="C177" s="14" t="s">
        <v>385</v>
      </c>
      <c r="D177" s="20" t="s">
        <v>291</v>
      </c>
      <c r="E177" s="23">
        <v>37.5</v>
      </c>
      <c r="F177" s="20">
        <v>2</v>
      </c>
      <c r="G177" s="18">
        <f t="shared" si="17"/>
        <v>75</v>
      </c>
    </row>
    <row r="178" spans="1:7">
      <c r="A178" s="59" t="s">
        <v>12</v>
      </c>
      <c r="B178" s="59" t="s">
        <v>378</v>
      </c>
      <c r="C178" s="14" t="s">
        <v>385</v>
      </c>
      <c r="D178" s="20" t="s">
        <v>291</v>
      </c>
      <c r="E178" s="21">
        <v>35</v>
      </c>
      <c r="F178" s="20">
        <v>3</v>
      </c>
      <c r="G178" s="5">
        <f t="shared" si="17"/>
        <v>105</v>
      </c>
    </row>
    <row r="179" spans="1:7">
      <c r="A179" s="59" t="s">
        <v>12</v>
      </c>
      <c r="B179" s="59" t="s">
        <v>378</v>
      </c>
      <c r="C179" s="14" t="s">
        <v>385</v>
      </c>
      <c r="D179" s="20" t="s">
        <v>293</v>
      </c>
      <c r="E179" s="21">
        <v>35</v>
      </c>
      <c r="F179" s="20">
        <v>1</v>
      </c>
      <c r="G179" s="5">
        <f t="shared" si="17"/>
        <v>35</v>
      </c>
    </row>
    <row r="180" spans="1:7">
      <c r="A180" s="59" t="s">
        <v>12</v>
      </c>
      <c r="B180" s="59" t="s">
        <v>378</v>
      </c>
      <c r="C180" s="14" t="s">
        <v>385</v>
      </c>
      <c r="D180" s="20" t="s">
        <v>297</v>
      </c>
      <c r="E180" s="21">
        <v>40</v>
      </c>
      <c r="F180" s="20">
        <v>3</v>
      </c>
      <c r="G180" s="5">
        <f t="shared" si="17"/>
        <v>120</v>
      </c>
    </row>
    <row r="181" spans="1:7">
      <c r="A181" s="59" t="s">
        <v>12</v>
      </c>
      <c r="B181" s="59" t="s">
        <v>378</v>
      </c>
      <c r="C181" s="14" t="s">
        <v>385</v>
      </c>
      <c r="D181" s="20" t="s">
        <v>297</v>
      </c>
      <c r="E181" s="23">
        <v>37.5</v>
      </c>
      <c r="F181" s="20">
        <v>1</v>
      </c>
      <c r="G181" s="18">
        <f t="shared" si="17"/>
        <v>37.5</v>
      </c>
    </row>
    <row r="182" spans="1:7">
      <c r="A182" s="59" t="s">
        <v>12</v>
      </c>
      <c r="B182" s="59" t="s">
        <v>378</v>
      </c>
      <c r="C182" s="14" t="s">
        <v>385</v>
      </c>
      <c r="D182" s="20" t="s">
        <v>297</v>
      </c>
      <c r="E182" s="21">
        <v>35</v>
      </c>
      <c r="F182" s="20">
        <v>4</v>
      </c>
      <c r="G182" s="5">
        <f t="shared" si="17"/>
        <v>140</v>
      </c>
    </row>
    <row r="183" spans="1:7">
      <c r="A183" s="59" t="s">
        <v>12</v>
      </c>
      <c r="B183" s="59" t="s">
        <v>378</v>
      </c>
      <c r="C183" s="14" t="s">
        <v>385</v>
      </c>
      <c r="D183" s="20" t="s">
        <v>419</v>
      </c>
      <c r="E183" s="23">
        <v>37.5</v>
      </c>
      <c r="F183" s="20">
        <v>2</v>
      </c>
      <c r="G183" s="18">
        <f t="shared" si="17"/>
        <v>75</v>
      </c>
    </row>
    <row r="185" spans="1:7">
      <c r="A185" s="60"/>
      <c r="B185" s="60"/>
      <c r="C185" s="60"/>
      <c r="D185" s="69"/>
      <c r="E185" s="81"/>
      <c r="F185" s="62"/>
    </row>
    <row r="186" spans="1:7">
      <c r="A186" s="59"/>
      <c r="B186" s="59"/>
      <c r="C186" s="59"/>
      <c r="D186" s="20"/>
      <c r="E186" s="16"/>
      <c r="F186" s="14"/>
    </row>
    <row r="187" spans="1:7">
      <c r="A187" s="59" t="s">
        <v>12</v>
      </c>
      <c r="B187" s="59" t="s">
        <v>393</v>
      </c>
      <c r="C187" s="59" t="s">
        <v>389</v>
      </c>
      <c r="D187" s="20" t="s">
        <v>283</v>
      </c>
      <c r="E187" s="16">
        <v>35</v>
      </c>
      <c r="F187" s="20">
        <v>4</v>
      </c>
      <c r="G187" s="5">
        <f t="shared" ref="G187:G196" si="18">SUM(E187*F187)</f>
        <v>140</v>
      </c>
    </row>
    <row r="188" spans="1:7">
      <c r="A188" s="59" t="s">
        <v>12</v>
      </c>
      <c r="B188" s="59" t="s">
        <v>393</v>
      </c>
      <c r="C188" s="59" t="s">
        <v>389</v>
      </c>
      <c r="D188" s="20" t="s">
        <v>289</v>
      </c>
      <c r="E188" s="16">
        <v>35</v>
      </c>
      <c r="F188" s="59">
        <v>137</v>
      </c>
      <c r="G188" s="5">
        <f t="shared" si="18"/>
        <v>4795</v>
      </c>
    </row>
    <row r="189" spans="1:7">
      <c r="A189" s="59" t="s">
        <v>12</v>
      </c>
      <c r="B189" s="59" t="s">
        <v>393</v>
      </c>
      <c r="C189" s="59" t="s">
        <v>389</v>
      </c>
      <c r="D189" s="20" t="s">
        <v>291</v>
      </c>
      <c r="E189" s="16">
        <v>35</v>
      </c>
      <c r="F189" s="20">
        <v>6</v>
      </c>
      <c r="G189" s="5">
        <f t="shared" si="18"/>
        <v>210</v>
      </c>
    </row>
    <row r="190" spans="1:7">
      <c r="A190" s="59" t="s">
        <v>12</v>
      </c>
      <c r="B190" s="59" t="s">
        <v>393</v>
      </c>
      <c r="C190" s="59" t="s">
        <v>389</v>
      </c>
      <c r="D190" s="20" t="s">
        <v>293</v>
      </c>
      <c r="E190" s="16">
        <v>35</v>
      </c>
      <c r="F190" s="20">
        <v>4</v>
      </c>
      <c r="G190" s="5">
        <f t="shared" si="18"/>
        <v>140</v>
      </c>
    </row>
    <row r="191" spans="1:7">
      <c r="A191" s="59" t="s">
        <v>12</v>
      </c>
      <c r="B191" s="59" t="s">
        <v>393</v>
      </c>
      <c r="C191" s="59" t="s">
        <v>384</v>
      </c>
      <c r="D191" s="20" t="s">
        <v>289</v>
      </c>
      <c r="E191" s="16">
        <v>50</v>
      </c>
      <c r="F191" s="20">
        <v>1</v>
      </c>
      <c r="G191" s="5">
        <f t="shared" si="18"/>
        <v>50</v>
      </c>
    </row>
    <row r="192" spans="1:7">
      <c r="A192" s="59" t="s">
        <v>12</v>
      </c>
      <c r="B192" s="59" t="s">
        <v>393</v>
      </c>
      <c r="C192" s="59" t="s">
        <v>424</v>
      </c>
      <c r="D192" s="20" t="s">
        <v>283</v>
      </c>
      <c r="E192" s="16">
        <v>30</v>
      </c>
      <c r="F192" s="20">
        <v>2</v>
      </c>
      <c r="G192" s="5">
        <f t="shared" si="18"/>
        <v>60</v>
      </c>
    </row>
    <row r="193" spans="1:7">
      <c r="A193" s="59" t="s">
        <v>12</v>
      </c>
      <c r="B193" s="59" t="s">
        <v>393</v>
      </c>
      <c r="C193" s="59" t="s">
        <v>424</v>
      </c>
      <c r="D193" s="20" t="s">
        <v>293</v>
      </c>
      <c r="E193" s="16">
        <v>30</v>
      </c>
      <c r="F193" s="20">
        <v>1</v>
      </c>
      <c r="G193" s="5">
        <f t="shared" si="18"/>
        <v>30</v>
      </c>
    </row>
    <row r="194" spans="1:7">
      <c r="A194" s="73" t="s">
        <v>12</v>
      </c>
      <c r="B194" s="73" t="s">
        <v>393</v>
      </c>
      <c r="C194" s="73" t="s">
        <v>384</v>
      </c>
      <c r="D194" s="73" t="s">
        <v>291</v>
      </c>
      <c r="E194" s="72">
        <v>50</v>
      </c>
      <c r="F194" s="73">
        <v>16</v>
      </c>
      <c r="G194" s="5">
        <f t="shared" si="18"/>
        <v>800</v>
      </c>
    </row>
    <row r="195" spans="1:7">
      <c r="A195" s="73" t="s">
        <v>12</v>
      </c>
      <c r="B195" s="73" t="s">
        <v>393</v>
      </c>
      <c r="C195" s="73" t="s">
        <v>379</v>
      </c>
      <c r="D195" s="73" t="s">
        <v>289</v>
      </c>
      <c r="E195" s="72">
        <v>50</v>
      </c>
      <c r="F195" s="73">
        <v>13</v>
      </c>
      <c r="G195" s="5">
        <f t="shared" si="18"/>
        <v>650</v>
      </c>
    </row>
    <row r="196" spans="1:7">
      <c r="A196" s="73" t="s">
        <v>12</v>
      </c>
      <c r="B196" s="73" t="s">
        <v>393</v>
      </c>
      <c r="C196" s="73" t="s">
        <v>384</v>
      </c>
      <c r="D196" s="73" t="s">
        <v>289</v>
      </c>
      <c r="E196" s="72">
        <v>50</v>
      </c>
      <c r="F196" s="73">
        <v>34</v>
      </c>
      <c r="G196" s="5">
        <f t="shared" si="18"/>
        <v>1700</v>
      </c>
    </row>
    <row r="199" spans="1:7">
      <c r="A199" s="83"/>
      <c r="B199" s="83"/>
      <c r="C199" s="83"/>
      <c r="D199" s="84"/>
      <c r="E199" s="85"/>
      <c r="F199" s="86"/>
    </row>
    <row r="200" spans="1:7">
      <c r="A200" s="59"/>
      <c r="B200" s="59"/>
      <c r="C200" s="59"/>
      <c r="D200" s="20"/>
      <c r="E200" s="16"/>
      <c r="F200" s="14"/>
    </row>
    <row r="201" spans="1:7">
      <c r="A201" s="59" t="s">
        <v>12</v>
      </c>
      <c r="B201" s="59" t="s">
        <v>7</v>
      </c>
      <c r="C201" s="59" t="s">
        <v>394</v>
      </c>
      <c r="D201" s="20" t="s">
        <v>289</v>
      </c>
      <c r="E201" s="16">
        <v>50</v>
      </c>
      <c r="F201" s="20">
        <v>1</v>
      </c>
      <c r="G201" s="5">
        <f t="shared" ref="G201:G205" si="19">SUM(E201*F201)</f>
        <v>50</v>
      </c>
    </row>
    <row r="202" spans="1:7">
      <c r="A202" s="59" t="s">
        <v>12</v>
      </c>
      <c r="B202" s="59" t="s">
        <v>7</v>
      </c>
      <c r="C202" s="59" t="s">
        <v>394</v>
      </c>
      <c r="D202" s="20" t="s">
        <v>291</v>
      </c>
      <c r="E202" s="16">
        <v>25</v>
      </c>
      <c r="F202" s="59">
        <v>1</v>
      </c>
      <c r="G202" s="5">
        <f t="shared" si="19"/>
        <v>25</v>
      </c>
    </row>
    <row r="203" spans="1:7">
      <c r="A203" s="59" t="s">
        <v>12</v>
      </c>
      <c r="B203" s="59" t="s">
        <v>7</v>
      </c>
      <c r="C203" s="59" t="s">
        <v>394</v>
      </c>
      <c r="D203" s="20" t="s">
        <v>419</v>
      </c>
      <c r="E203" s="23">
        <v>37.5</v>
      </c>
      <c r="F203" s="20">
        <v>1</v>
      </c>
      <c r="G203" s="18">
        <f t="shared" si="19"/>
        <v>37.5</v>
      </c>
    </row>
    <row r="204" spans="1:7">
      <c r="A204" s="59" t="s">
        <v>12</v>
      </c>
      <c r="B204" s="59" t="s">
        <v>7</v>
      </c>
      <c r="C204" s="59" t="s">
        <v>394</v>
      </c>
      <c r="D204" s="20" t="s">
        <v>419</v>
      </c>
      <c r="E204" s="16">
        <v>55</v>
      </c>
      <c r="F204" s="20">
        <v>1</v>
      </c>
      <c r="G204" s="5">
        <f t="shared" si="19"/>
        <v>55</v>
      </c>
    </row>
    <row r="205" spans="1:7">
      <c r="A205" s="59" t="s">
        <v>12</v>
      </c>
      <c r="B205" s="59" t="s">
        <v>7</v>
      </c>
      <c r="C205" s="59" t="s">
        <v>425</v>
      </c>
      <c r="D205" s="20" t="s">
        <v>426</v>
      </c>
      <c r="E205" s="16">
        <v>90</v>
      </c>
      <c r="F205" s="20">
        <v>1</v>
      </c>
      <c r="G205" s="5">
        <f t="shared" si="19"/>
        <v>90</v>
      </c>
    </row>
    <row r="208" spans="1:7">
      <c r="A208" s="83"/>
      <c r="B208" s="83"/>
      <c r="C208" s="83"/>
      <c r="D208" s="84"/>
      <c r="E208" s="85"/>
      <c r="F208" s="86"/>
    </row>
    <row r="209" spans="1:7">
      <c r="A209" s="59"/>
      <c r="B209" s="59"/>
      <c r="C209" s="59"/>
      <c r="D209" s="20"/>
      <c r="E209" s="16"/>
      <c r="F209" s="14"/>
    </row>
    <row r="210" spans="1:7">
      <c r="A210" s="59" t="s">
        <v>12</v>
      </c>
      <c r="B210" s="59" t="s">
        <v>8</v>
      </c>
      <c r="C210" s="59" t="s">
        <v>427</v>
      </c>
      <c r="D210" s="20" t="s">
        <v>380</v>
      </c>
      <c r="E210" s="16">
        <v>140</v>
      </c>
      <c r="F210" s="20">
        <v>2</v>
      </c>
      <c r="G210" s="5">
        <f t="shared" ref="G210:G230" si="20">SUM(E210*F210)</f>
        <v>280</v>
      </c>
    </row>
    <row r="211" spans="1:7">
      <c r="A211" s="59" t="s">
        <v>12</v>
      </c>
      <c r="B211" s="59" t="s">
        <v>8</v>
      </c>
      <c r="C211" s="59" t="s">
        <v>427</v>
      </c>
      <c r="D211" s="20" t="s">
        <v>283</v>
      </c>
      <c r="E211" s="16">
        <v>140</v>
      </c>
      <c r="F211" s="59">
        <v>1</v>
      </c>
      <c r="G211" s="5">
        <f t="shared" si="20"/>
        <v>140</v>
      </c>
    </row>
    <row r="212" spans="1:7">
      <c r="A212" s="59" t="s">
        <v>12</v>
      </c>
      <c r="B212" s="59" t="s">
        <v>8</v>
      </c>
      <c r="C212" s="59" t="s">
        <v>427</v>
      </c>
      <c r="D212" s="20" t="s">
        <v>289</v>
      </c>
      <c r="E212" s="16">
        <v>140</v>
      </c>
      <c r="F212" s="20">
        <v>2</v>
      </c>
      <c r="G212" s="5">
        <f t="shared" si="20"/>
        <v>280</v>
      </c>
    </row>
    <row r="213" spans="1:7">
      <c r="A213" s="59" t="s">
        <v>12</v>
      </c>
      <c r="B213" s="59" t="s">
        <v>8</v>
      </c>
      <c r="C213" s="59" t="s">
        <v>427</v>
      </c>
      <c r="D213" s="20" t="s">
        <v>291</v>
      </c>
      <c r="E213" s="16">
        <v>140</v>
      </c>
      <c r="F213" s="20">
        <v>1</v>
      </c>
      <c r="G213" s="5">
        <f t="shared" si="20"/>
        <v>140</v>
      </c>
    </row>
    <row r="214" spans="1:7">
      <c r="A214" s="59" t="s">
        <v>12</v>
      </c>
      <c r="B214" s="59" t="s">
        <v>8</v>
      </c>
      <c r="C214" s="59" t="s">
        <v>427</v>
      </c>
      <c r="D214" s="20" t="s">
        <v>293</v>
      </c>
      <c r="E214" s="16">
        <v>140</v>
      </c>
      <c r="F214" s="20">
        <v>2</v>
      </c>
      <c r="G214" s="5">
        <f t="shared" si="20"/>
        <v>280</v>
      </c>
    </row>
    <row r="215" spans="1:7">
      <c r="A215" s="59" t="s">
        <v>12</v>
      </c>
      <c r="B215" s="59" t="s">
        <v>8</v>
      </c>
      <c r="C215" s="59" t="s">
        <v>428</v>
      </c>
      <c r="D215" s="20" t="s">
        <v>283</v>
      </c>
      <c r="E215" s="16">
        <v>85</v>
      </c>
      <c r="F215" s="20">
        <v>2</v>
      </c>
      <c r="G215" s="5">
        <f t="shared" si="20"/>
        <v>170</v>
      </c>
    </row>
    <row r="216" spans="1:7">
      <c r="A216" s="59" t="s">
        <v>12</v>
      </c>
      <c r="B216" s="59" t="s">
        <v>8</v>
      </c>
      <c r="C216" s="59" t="s">
        <v>428</v>
      </c>
      <c r="D216" s="20" t="s">
        <v>289</v>
      </c>
      <c r="E216" s="16">
        <v>85</v>
      </c>
      <c r="F216" s="20">
        <v>3</v>
      </c>
      <c r="G216" s="5">
        <f t="shared" si="20"/>
        <v>255</v>
      </c>
    </row>
    <row r="217" spans="1:7">
      <c r="A217" s="59" t="s">
        <v>12</v>
      </c>
      <c r="B217" s="59" t="s">
        <v>8</v>
      </c>
      <c r="C217" s="59" t="s">
        <v>429</v>
      </c>
      <c r="D217" s="20" t="s">
        <v>293</v>
      </c>
      <c r="E217" s="16">
        <v>65</v>
      </c>
      <c r="F217" s="20">
        <v>11</v>
      </c>
      <c r="G217" s="5">
        <f t="shared" si="20"/>
        <v>715</v>
      </c>
    </row>
    <row r="218" spans="1:7">
      <c r="A218" s="59" t="s">
        <v>12</v>
      </c>
      <c r="B218" s="59" t="s">
        <v>8</v>
      </c>
      <c r="C218" s="59" t="s">
        <v>429</v>
      </c>
      <c r="D218" s="20" t="s">
        <v>293</v>
      </c>
      <c r="E218" s="23">
        <v>42.5</v>
      </c>
      <c r="F218" s="59">
        <v>10</v>
      </c>
      <c r="G218" s="18">
        <f t="shared" si="20"/>
        <v>425</v>
      </c>
    </row>
    <row r="219" spans="1:7">
      <c r="A219" s="59" t="s">
        <v>12</v>
      </c>
      <c r="B219" s="59" t="s">
        <v>8</v>
      </c>
      <c r="C219" s="59" t="s">
        <v>429</v>
      </c>
      <c r="D219" s="20" t="s">
        <v>291</v>
      </c>
      <c r="E219" s="16">
        <v>65</v>
      </c>
      <c r="F219" s="20">
        <v>11</v>
      </c>
      <c r="G219" s="5">
        <f t="shared" si="20"/>
        <v>715</v>
      </c>
    </row>
    <row r="220" spans="1:7">
      <c r="A220" s="59" t="s">
        <v>12</v>
      </c>
      <c r="B220" s="59" t="s">
        <v>8</v>
      </c>
      <c r="C220" s="59" t="s">
        <v>429</v>
      </c>
      <c r="D220" s="20" t="s">
        <v>289</v>
      </c>
      <c r="E220" s="16">
        <v>65</v>
      </c>
      <c r="F220" s="20">
        <v>10</v>
      </c>
      <c r="G220" s="5">
        <f t="shared" si="20"/>
        <v>650</v>
      </c>
    </row>
    <row r="221" spans="1:7">
      <c r="A221" s="59" t="s">
        <v>12</v>
      </c>
      <c r="B221" s="59" t="s">
        <v>8</v>
      </c>
      <c r="C221" s="59" t="s">
        <v>429</v>
      </c>
      <c r="D221" s="20" t="s">
        <v>289</v>
      </c>
      <c r="E221" s="23">
        <v>42.5</v>
      </c>
      <c r="F221" s="20">
        <v>2</v>
      </c>
      <c r="G221" s="18">
        <f t="shared" si="20"/>
        <v>85</v>
      </c>
    </row>
    <row r="222" spans="1:7">
      <c r="A222" s="59" t="s">
        <v>12</v>
      </c>
      <c r="B222" s="59" t="s">
        <v>8</v>
      </c>
      <c r="C222" s="59" t="s">
        <v>429</v>
      </c>
      <c r="D222" s="20" t="s">
        <v>283</v>
      </c>
      <c r="E222" s="16">
        <v>65</v>
      </c>
      <c r="F222" s="20">
        <v>3</v>
      </c>
      <c r="G222" s="5">
        <f t="shared" si="20"/>
        <v>195</v>
      </c>
    </row>
    <row r="223" spans="1:7">
      <c r="A223" s="59" t="s">
        <v>12</v>
      </c>
      <c r="B223" s="59" t="s">
        <v>8</v>
      </c>
      <c r="C223" s="59" t="s">
        <v>429</v>
      </c>
      <c r="D223" s="20" t="s">
        <v>283</v>
      </c>
      <c r="E223" s="23">
        <v>42.5</v>
      </c>
      <c r="F223" s="20">
        <v>7</v>
      </c>
      <c r="G223" s="18">
        <f t="shared" si="20"/>
        <v>297.5</v>
      </c>
    </row>
    <row r="224" spans="1:7">
      <c r="A224" s="59" t="s">
        <v>12</v>
      </c>
      <c r="B224" s="59" t="s">
        <v>8</v>
      </c>
      <c r="C224" s="59" t="s">
        <v>429</v>
      </c>
      <c r="D224" s="20" t="s">
        <v>380</v>
      </c>
      <c r="E224" s="16">
        <v>65</v>
      </c>
      <c r="F224" s="20">
        <v>4</v>
      </c>
      <c r="G224" s="5">
        <f t="shared" si="20"/>
        <v>260</v>
      </c>
    </row>
    <row r="225" spans="1:7">
      <c r="A225" s="59" t="s">
        <v>12</v>
      </c>
      <c r="B225" s="59" t="s">
        <v>8</v>
      </c>
      <c r="C225" s="59" t="s">
        <v>404</v>
      </c>
      <c r="D225" s="20" t="s">
        <v>293</v>
      </c>
      <c r="E225" s="16">
        <v>50</v>
      </c>
      <c r="F225" s="20">
        <v>3</v>
      </c>
      <c r="G225" s="5">
        <f t="shared" si="20"/>
        <v>150</v>
      </c>
    </row>
    <row r="226" spans="1:7">
      <c r="A226" s="59" t="s">
        <v>12</v>
      </c>
      <c r="B226" s="59" t="s">
        <v>8</v>
      </c>
      <c r="C226" s="59" t="s">
        <v>404</v>
      </c>
      <c r="D226" s="20" t="s">
        <v>291</v>
      </c>
      <c r="E226" s="16">
        <v>50</v>
      </c>
      <c r="F226" s="20">
        <v>4</v>
      </c>
      <c r="G226" s="5">
        <f t="shared" si="20"/>
        <v>200</v>
      </c>
    </row>
    <row r="227" spans="1:7">
      <c r="A227" s="59" t="s">
        <v>12</v>
      </c>
      <c r="B227" s="59" t="s">
        <v>8</v>
      </c>
      <c r="C227" s="59" t="s">
        <v>404</v>
      </c>
      <c r="D227" s="20" t="s">
        <v>289</v>
      </c>
      <c r="E227" s="16">
        <v>50</v>
      </c>
      <c r="F227" s="20">
        <v>1</v>
      </c>
      <c r="G227" s="5">
        <f t="shared" si="20"/>
        <v>50</v>
      </c>
    </row>
    <row r="228" spans="1:7">
      <c r="A228" s="59" t="s">
        <v>12</v>
      </c>
      <c r="B228" s="59" t="s">
        <v>8</v>
      </c>
      <c r="C228" s="59" t="s">
        <v>404</v>
      </c>
      <c r="D228" s="20" t="s">
        <v>283</v>
      </c>
      <c r="E228" s="16">
        <v>50</v>
      </c>
      <c r="F228" s="20">
        <v>1</v>
      </c>
      <c r="G228" s="5">
        <f t="shared" si="20"/>
        <v>50</v>
      </c>
    </row>
    <row r="229" spans="1:7">
      <c r="A229" s="59" t="s">
        <v>12</v>
      </c>
      <c r="B229" s="59" t="s">
        <v>8</v>
      </c>
      <c r="C229" s="59" t="s">
        <v>404</v>
      </c>
      <c r="D229" s="20" t="s">
        <v>380</v>
      </c>
      <c r="E229" s="16">
        <v>50</v>
      </c>
      <c r="F229" s="20">
        <v>2</v>
      </c>
      <c r="G229" s="5">
        <f t="shared" si="20"/>
        <v>100</v>
      </c>
    </row>
    <row r="230" spans="1:7">
      <c r="A230" s="59" t="s">
        <v>12</v>
      </c>
      <c r="B230" s="59" t="s">
        <v>8</v>
      </c>
      <c r="C230" s="59" t="s">
        <v>404</v>
      </c>
      <c r="D230" s="20" t="s">
        <v>380</v>
      </c>
      <c r="E230" s="23">
        <v>72.5</v>
      </c>
      <c r="F230" s="20">
        <v>1</v>
      </c>
      <c r="G230" s="18">
        <f t="shared" si="20"/>
        <v>72.5</v>
      </c>
    </row>
    <row r="232" spans="1:7">
      <c r="F232" s="19" t="s">
        <v>17</v>
      </c>
      <c r="G232" s="18">
        <f>SUM(G2:G230)</f>
        <v>50714</v>
      </c>
    </row>
    <row r="233" spans="1:7">
      <c r="F233" s="19"/>
    </row>
    <row r="234" spans="1:7">
      <c r="F234" s="19" t="s">
        <v>16</v>
      </c>
      <c r="G234" s="2">
        <f>SUM(F2:F230)</f>
        <v>899</v>
      </c>
    </row>
    <row r="235" spans="1:7">
      <c r="F235" s="19"/>
    </row>
    <row r="236" spans="1:7">
      <c r="F236" s="19" t="s">
        <v>47</v>
      </c>
      <c r="G236" s="18">
        <f>SUM(G232/G234)</f>
        <v>56.411568409343715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2"/>
  <sheetViews>
    <sheetView topLeftCell="A12" workbookViewId="0">
      <selection activeCell="G1" sqref="G1"/>
    </sheetView>
  </sheetViews>
  <sheetFormatPr defaultColWidth="12.6640625" defaultRowHeight="15"/>
  <cols>
    <col min="1" max="6" width="18.77734375" customWidth="1"/>
  </cols>
  <sheetData>
    <row r="1" spans="1:13" ht="15.75" customHeight="1">
      <c r="A1" s="12" t="s">
        <v>40</v>
      </c>
      <c r="B1" s="12" t="s">
        <v>41</v>
      </c>
      <c r="C1" s="12" t="s">
        <v>42</v>
      </c>
      <c r="D1" s="12" t="s">
        <v>43</v>
      </c>
      <c r="E1" s="13" t="s">
        <v>45</v>
      </c>
      <c r="F1" s="12" t="s">
        <v>46</v>
      </c>
      <c r="G1" s="12" t="s">
        <v>412</v>
      </c>
      <c r="I1" s="58" t="s">
        <v>4</v>
      </c>
      <c r="J1" s="58" t="s">
        <v>1</v>
      </c>
      <c r="K1" s="58" t="s">
        <v>2</v>
      </c>
      <c r="L1" s="58" t="s">
        <v>3</v>
      </c>
    </row>
    <row r="2" spans="1:13" ht="15.75" customHeight="1">
      <c r="A2" s="59" t="s">
        <v>13</v>
      </c>
      <c r="B2" s="59" t="s">
        <v>7</v>
      </c>
      <c r="C2" s="59" t="s">
        <v>396</v>
      </c>
      <c r="D2" s="20" t="s">
        <v>380</v>
      </c>
      <c r="E2" s="21">
        <v>40</v>
      </c>
      <c r="F2" s="20">
        <v>2</v>
      </c>
      <c r="G2" s="5">
        <f t="shared" ref="G2:G16" si="0">SUM(E2*F2)</f>
        <v>80</v>
      </c>
      <c r="I2" s="2" t="s">
        <v>13</v>
      </c>
      <c r="J2" s="2" t="s">
        <v>7</v>
      </c>
      <c r="K2" s="2">
        <f t="shared" ref="K2:L2" si="1">SUM(F2:F16,F20:F29,F33:F42,F46:F47,F65:F68,F72,F76:F77,F115:F117,F121:F122,F126:F128,F158:F166)</f>
        <v>4711</v>
      </c>
      <c r="L2" s="18">
        <f t="shared" si="1"/>
        <v>125025</v>
      </c>
    </row>
    <row r="3" spans="1:13" ht="15.75" customHeight="1">
      <c r="A3" s="59" t="s">
        <v>13</v>
      </c>
      <c r="B3" s="59" t="s">
        <v>7</v>
      </c>
      <c r="C3" s="59" t="s">
        <v>396</v>
      </c>
      <c r="D3" s="20" t="s">
        <v>283</v>
      </c>
      <c r="E3" s="16">
        <v>40</v>
      </c>
      <c r="F3" s="59">
        <v>1</v>
      </c>
      <c r="G3" s="5">
        <f t="shared" si="0"/>
        <v>40</v>
      </c>
      <c r="I3" s="2" t="s">
        <v>13</v>
      </c>
      <c r="J3" s="2" t="s">
        <v>8</v>
      </c>
      <c r="K3" s="2">
        <f t="shared" ref="K3:L3" si="2">SUM(F51:F55,F59:F61,F62,F81:F82,F85:F87,F91:F93,F97:F99,F103:F106,F110,F131:F155)</f>
        <v>213</v>
      </c>
      <c r="L3" s="18">
        <f t="shared" si="2"/>
        <v>13615</v>
      </c>
    </row>
    <row r="4" spans="1:13" ht="15.75" customHeight="1">
      <c r="A4" s="59" t="s">
        <v>13</v>
      </c>
      <c r="B4" s="59" t="s">
        <v>7</v>
      </c>
      <c r="C4" s="59" t="s">
        <v>396</v>
      </c>
      <c r="D4" s="20" t="s">
        <v>283</v>
      </c>
      <c r="E4" s="21">
        <v>45</v>
      </c>
      <c r="F4" s="20">
        <v>11</v>
      </c>
      <c r="G4" s="5">
        <f t="shared" si="0"/>
        <v>495</v>
      </c>
    </row>
    <row r="5" spans="1:13" ht="15.75" customHeight="1">
      <c r="A5" s="59" t="s">
        <v>13</v>
      </c>
      <c r="B5" s="59" t="s">
        <v>7</v>
      </c>
      <c r="C5" s="59" t="s">
        <v>396</v>
      </c>
      <c r="D5" s="20" t="s">
        <v>289</v>
      </c>
      <c r="E5" s="16">
        <v>40</v>
      </c>
      <c r="F5" s="14">
        <v>16</v>
      </c>
      <c r="G5" s="5">
        <f t="shared" si="0"/>
        <v>640</v>
      </c>
    </row>
    <row r="6" spans="1:13" ht="15.75" customHeight="1">
      <c r="A6" s="59" t="s">
        <v>13</v>
      </c>
      <c r="B6" s="59" t="s">
        <v>7</v>
      </c>
      <c r="C6" s="59" t="s">
        <v>396</v>
      </c>
      <c r="D6" s="20" t="s">
        <v>289</v>
      </c>
      <c r="E6" s="16">
        <v>45</v>
      </c>
      <c r="F6" s="14">
        <v>11</v>
      </c>
      <c r="G6" s="5">
        <f t="shared" si="0"/>
        <v>495</v>
      </c>
      <c r="K6" s="2" t="s">
        <v>381</v>
      </c>
      <c r="L6" s="2" t="s">
        <v>382</v>
      </c>
    </row>
    <row r="7" spans="1:13" ht="15.75" customHeight="1">
      <c r="A7" s="59" t="s">
        <v>13</v>
      </c>
      <c r="B7" s="59" t="s">
        <v>7</v>
      </c>
      <c r="C7" s="59" t="s">
        <v>396</v>
      </c>
      <c r="D7" s="20" t="s">
        <v>289</v>
      </c>
      <c r="E7" s="21">
        <v>55</v>
      </c>
      <c r="F7" s="14">
        <v>1</v>
      </c>
      <c r="G7" s="5">
        <f t="shared" si="0"/>
        <v>55</v>
      </c>
      <c r="K7" s="2">
        <f t="shared" ref="K7:L7" si="3">SUM(K2:K4)</f>
        <v>4924</v>
      </c>
      <c r="L7" s="18">
        <f t="shared" si="3"/>
        <v>138640</v>
      </c>
    </row>
    <row r="8" spans="1:13" ht="15.75" customHeight="1">
      <c r="A8" s="59" t="s">
        <v>13</v>
      </c>
      <c r="B8" s="59" t="s">
        <v>7</v>
      </c>
      <c r="C8" s="59" t="s">
        <v>396</v>
      </c>
      <c r="D8" s="20" t="s">
        <v>291</v>
      </c>
      <c r="E8" s="16">
        <v>40</v>
      </c>
      <c r="F8" s="14">
        <v>24</v>
      </c>
      <c r="G8" s="5">
        <f t="shared" si="0"/>
        <v>960</v>
      </c>
    </row>
    <row r="9" spans="1:13" ht="15.75" customHeight="1">
      <c r="A9" s="59" t="s">
        <v>13</v>
      </c>
      <c r="B9" s="59" t="s">
        <v>7</v>
      </c>
      <c r="C9" s="59" t="s">
        <v>396</v>
      </c>
      <c r="D9" s="20" t="s">
        <v>291</v>
      </c>
      <c r="E9" s="16">
        <v>45</v>
      </c>
      <c r="F9" s="14">
        <v>7</v>
      </c>
      <c r="G9" s="5">
        <f t="shared" si="0"/>
        <v>315</v>
      </c>
    </row>
    <row r="10" spans="1:13" ht="15.75" customHeight="1">
      <c r="A10" s="59" t="s">
        <v>13</v>
      </c>
      <c r="B10" s="59" t="s">
        <v>7</v>
      </c>
      <c r="C10" s="59" t="s">
        <v>396</v>
      </c>
      <c r="D10" s="20" t="s">
        <v>291</v>
      </c>
      <c r="E10" s="16">
        <v>55</v>
      </c>
      <c r="F10" s="14">
        <v>3</v>
      </c>
      <c r="G10" s="5">
        <f t="shared" si="0"/>
        <v>165</v>
      </c>
    </row>
    <row r="11" spans="1:13" ht="15.75" customHeight="1">
      <c r="A11" s="59" t="s">
        <v>13</v>
      </c>
      <c r="B11" s="59" t="s">
        <v>7</v>
      </c>
      <c r="C11" s="59" t="s">
        <v>396</v>
      </c>
      <c r="D11" s="20" t="s">
        <v>291</v>
      </c>
      <c r="E11" s="16">
        <v>65</v>
      </c>
      <c r="F11" s="14">
        <v>12</v>
      </c>
      <c r="G11" s="5">
        <f t="shared" si="0"/>
        <v>780</v>
      </c>
    </row>
    <row r="12" spans="1:13" ht="15.75" customHeight="1">
      <c r="A12" s="59" t="s">
        <v>13</v>
      </c>
      <c r="B12" s="59" t="s">
        <v>7</v>
      </c>
      <c r="C12" s="59" t="s">
        <v>396</v>
      </c>
      <c r="D12" s="20" t="s">
        <v>291</v>
      </c>
      <c r="E12" s="16">
        <v>80</v>
      </c>
      <c r="F12" s="14">
        <v>1</v>
      </c>
      <c r="G12" s="5">
        <f t="shared" si="0"/>
        <v>80</v>
      </c>
    </row>
    <row r="13" spans="1:13" ht="15.75" customHeight="1">
      <c r="A13" s="59" t="s">
        <v>13</v>
      </c>
      <c r="B13" s="59" t="s">
        <v>7</v>
      </c>
      <c r="C13" s="59" t="s">
        <v>396</v>
      </c>
      <c r="D13" s="14" t="s">
        <v>293</v>
      </c>
      <c r="E13" s="16">
        <v>40</v>
      </c>
      <c r="F13" s="14">
        <v>6</v>
      </c>
      <c r="G13" s="5">
        <f t="shared" si="0"/>
        <v>240</v>
      </c>
    </row>
    <row r="14" spans="1:13" ht="15.75" customHeight="1">
      <c r="A14" s="59" t="s">
        <v>13</v>
      </c>
      <c r="B14" s="59" t="s">
        <v>7</v>
      </c>
      <c r="C14" s="59" t="s">
        <v>396</v>
      </c>
      <c r="D14" s="14" t="s">
        <v>297</v>
      </c>
      <c r="E14" s="21">
        <v>40</v>
      </c>
      <c r="F14" s="20">
        <v>12</v>
      </c>
      <c r="G14" s="5">
        <f t="shared" si="0"/>
        <v>480</v>
      </c>
      <c r="H14" s="63"/>
      <c r="I14" s="63"/>
      <c r="J14" s="63"/>
      <c r="K14" s="19"/>
      <c r="L14" s="64"/>
      <c r="M14" s="65"/>
    </row>
    <row r="15" spans="1:13" ht="15.75" customHeight="1">
      <c r="A15" s="59" t="s">
        <v>13</v>
      </c>
      <c r="B15" s="59" t="s">
        <v>7</v>
      </c>
      <c r="C15" s="59" t="s">
        <v>396</v>
      </c>
      <c r="D15" s="14" t="s">
        <v>297</v>
      </c>
      <c r="E15" s="21">
        <v>45</v>
      </c>
      <c r="F15" s="20">
        <v>11</v>
      </c>
      <c r="G15" s="5">
        <f t="shared" si="0"/>
        <v>495</v>
      </c>
      <c r="H15" s="63"/>
      <c r="I15" s="63"/>
      <c r="J15" s="63"/>
      <c r="K15" s="19"/>
      <c r="L15" s="64"/>
      <c r="M15" s="65"/>
    </row>
    <row r="16" spans="1:13" ht="15.75" customHeight="1">
      <c r="A16" s="59" t="s">
        <v>13</v>
      </c>
      <c r="B16" s="59" t="s">
        <v>7</v>
      </c>
      <c r="C16" s="59" t="s">
        <v>396</v>
      </c>
      <c r="D16" s="14" t="s">
        <v>297</v>
      </c>
      <c r="E16" s="21">
        <v>55</v>
      </c>
      <c r="F16" s="20">
        <v>1</v>
      </c>
      <c r="G16" s="5">
        <f t="shared" si="0"/>
        <v>55</v>
      </c>
      <c r="H16" s="63"/>
      <c r="I16" s="63"/>
      <c r="J16" s="63"/>
      <c r="K16" s="19"/>
      <c r="L16" s="64"/>
      <c r="M16" s="65"/>
    </row>
    <row r="17" spans="1:13" ht="15.75" customHeight="1">
      <c r="A17" s="59"/>
      <c r="B17" s="59"/>
      <c r="C17" s="59"/>
      <c r="D17" s="14"/>
      <c r="E17" s="16"/>
      <c r="F17" s="14"/>
      <c r="H17" s="87"/>
      <c r="I17" s="87"/>
      <c r="J17" s="63"/>
      <c r="M17" s="19"/>
    </row>
    <row r="18" spans="1:13" ht="15.75" customHeight="1">
      <c r="A18" s="62"/>
      <c r="B18" s="62"/>
      <c r="C18" s="62"/>
      <c r="D18" s="62"/>
      <c r="E18" s="81"/>
      <c r="F18" s="62"/>
      <c r="H18" s="19"/>
      <c r="I18" s="19"/>
      <c r="J18" s="19"/>
      <c r="M18" s="19"/>
    </row>
    <row r="19" spans="1:13" ht="15.75" customHeight="1">
      <c r="A19" s="14"/>
      <c r="B19" s="14"/>
      <c r="C19" s="14"/>
      <c r="D19" s="14"/>
      <c r="E19" s="16"/>
      <c r="F19" s="14"/>
      <c r="H19" s="19"/>
      <c r="I19" s="19"/>
      <c r="J19" s="19"/>
      <c r="M19" s="19"/>
    </row>
    <row r="20" spans="1:13" ht="15.75" customHeight="1">
      <c r="A20" s="59" t="s">
        <v>13</v>
      </c>
      <c r="B20" s="59" t="s">
        <v>7</v>
      </c>
      <c r="C20" s="59" t="s">
        <v>394</v>
      </c>
      <c r="D20" s="20" t="s">
        <v>283</v>
      </c>
      <c r="E20" s="16">
        <v>25</v>
      </c>
      <c r="F20" s="14">
        <v>561</v>
      </c>
      <c r="G20" s="5">
        <f t="shared" ref="G20:G29" si="4">SUM(E20*F20)</f>
        <v>14025</v>
      </c>
      <c r="H20" s="19"/>
      <c r="I20" s="19"/>
      <c r="J20" s="19"/>
      <c r="M20" s="19"/>
    </row>
    <row r="21" spans="1:13" ht="15.75" customHeight="1">
      <c r="A21" s="59" t="s">
        <v>13</v>
      </c>
      <c r="B21" s="59" t="s">
        <v>7</v>
      </c>
      <c r="C21" s="59" t="s">
        <v>394</v>
      </c>
      <c r="D21" s="20" t="s">
        <v>283</v>
      </c>
      <c r="E21" s="16">
        <v>30</v>
      </c>
      <c r="F21" s="14">
        <v>25</v>
      </c>
      <c r="G21" s="5">
        <f t="shared" si="4"/>
        <v>750</v>
      </c>
      <c r="H21" s="63"/>
      <c r="I21" s="63"/>
      <c r="J21" s="63"/>
      <c r="K21" s="19"/>
      <c r="L21" s="79"/>
      <c r="M21" s="19"/>
    </row>
    <row r="22" spans="1:13" ht="15.75" customHeight="1">
      <c r="A22" s="59" t="s">
        <v>13</v>
      </c>
      <c r="B22" s="59" t="s">
        <v>7</v>
      </c>
      <c r="C22" s="59" t="s">
        <v>394</v>
      </c>
      <c r="D22" s="20" t="s">
        <v>289</v>
      </c>
      <c r="E22" s="16">
        <v>25</v>
      </c>
      <c r="F22" s="14">
        <v>1868</v>
      </c>
      <c r="G22" s="5">
        <f t="shared" si="4"/>
        <v>46700</v>
      </c>
      <c r="J22" s="63"/>
      <c r="K22" s="19"/>
      <c r="L22" s="79"/>
      <c r="M22" s="19"/>
    </row>
    <row r="23" spans="1:13" ht="15.75" customHeight="1">
      <c r="A23" s="59" t="s">
        <v>13</v>
      </c>
      <c r="B23" s="59" t="s">
        <v>7</v>
      </c>
      <c r="C23" s="59" t="s">
        <v>394</v>
      </c>
      <c r="D23" s="20" t="s">
        <v>289</v>
      </c>
      <c r="E23" s="16">
        <v>30</v>
      </c>
      <c r="F23" s="14">
        <v>39</v>
      </c>
      <c r="G23" s="5">
        <f t="shared" si="4"/>
        <v>1170</v>
      </c>
      <c r="H23" s="63"/>
      <c r="I23" s="63"/>
      <c r="J23" s="63"/>
      <c r="K23" s="19"/>
      <c r="L23" s="79"/>
      <c r="M23" s="19"/>
    </row>
    <row r="24" spans="1:13" ht="15.75" customHeight="1">
      <c r="A24" s="59" t="s">
        <v>13</v>
      </c>
      <c r="B24" s="59" t="s">
        <v>7</v>
      </c>
      <c r="C24" s="59" t="s">
        <v>394</v>
      </c>
      <c r="D24" s="20" t="s">
        <v>291</v>
      </c>
      <c r="E24" s="16">
        <v>25</v>
      </c>
      <c r="F24" s="14">
        <v>986</v>
      </c>
      <c r="G24" s="5">
        <f t="shared" si="4"/>
        <v>24650</v>
      </c>
      <c r="J24" s="63"/>
      <c r="K24" s="19"/>
      <c r="L24" s="79"/>
      <c r="M24" s="19"/>
    </row>
    <row r="25" spans="1:13" ht="15.75" customHeight="1">
      <c r="A25" s="59" t="s">
        <v>13</v>
      </c>
      <c r="B25" s="59" t="s">
        <v>7</v>
      </c>
      <c r="C25" s="59" t="s">
        <v>394</v>
      </c>
      <c r="D25" s="20" t="s">
        <v>291</v>
      </c>
      <c r="E25" s="16">
        <v>30</v>
      </c>
      <c r="F25" s="14">
        <v>57</v>
      </c>
      <c r="G25" s="5">
        <f t="shared" si="4"/>
        <v>1710</v>
      </c>
      <c r="H25" s="87">
        <v>25</v>
      </c>
      <c r="I25" s="87">
        <v>25</v>
      </c>
      <c r="J25" s="63"/>
      <c r="K25" s="19"/>
      <c r="L25" s="79"/>
      <c r="M25" s="19"/>
    </row>
    <row r="26" spans="1:13" ht="15.75" customHeight="1">
      <c r="A26" s="59" t="s">
        <v>13</v>
      </c>
      <c r="B26" s="59" t="s">
        <v>7</v>
      </c>
      <c r="C26" s="59" t="s">
        <v>394</v>
      </c>
      <c r="D26" s="14" t="s">
        <v>293</v>
      </c>
      <c r="E26" s="16">
        <v>25</v>
      </c>
      <c r="F26" s="14">
        <v>791</v>
      </c>
      <c r="G26" s="5">
        <f t="shared" si="4"/>
        <v>19775</v>
      </c>
      <c r="H26" s="19" t="s">
        <v>430</v>
      </c>
      <c r="I26" s="19" t="s">
        <v>431</v>
      </c>
      <c r="J26" s="63"/>
      <c r="K26" s="19"/>
      <c r="L26" s="79"/>
      <c r="M26" s="19"/>
    </row>
    <row r="27" spans="1:13" ht="15.75" customHeight="1">
      <c r="A27" s="59" t="s">
        <v>13</v>
      </c>
      <c r="B27" s="59" t="s">
        <v>7</v>
      </c>
      <c r="C27" s="59" t="s">
        <v>394</v>
      </c>
      <c r="D27" s="14" t="s">
        <v>293</v>
      </c>
      <c r="E27" s="16">
        <v>30</v>
      </c>
      <c r="F27" s="14">
        <v>50</v>
      </c>
      <c r="G27" s="5">
        <f t="shared" si="4"/>
        <v>1500</v>
      </c>
      <c r="H27" s="19" t="s">
        <v>291</v>
      </c>
      <c r="I27" s="19"/>
      <c r="J27" s="63"/>
      <c r="K27" s="19"/>
      <c r="L27" s="64"/>
      <c r="M27" s="65"/>
    </row>
    <row r="28" spans="1:13" ht="15.75" customHeight="1">
      <c r="A28" s="59" t="s">
        <v>13</v>
      </c>
      <c r="B28" s="59" t="s">
        <v>7</v>
      </c>
      <c r="C28" s="59" t="s">
        <v>394</v>
      </c>
      <c r="D28" s="14" t="s">
        <v>297</v>
      </c>
      <c r="E28" s="16">
        <v>25</v>
      </c>
      <c r="F28" s="14">
        <v>4</v>
      </c>
      <c r="G28" s="5">
        <f t="shared" si="4"/>
        <v>100</v>
      </c>
      <c r="H28" s="19">
        <v>1937</v>
      </c>
      <c r="I28" s="19">
        <v>1952</v>
      </c>
      <c r="J28" s="63"/>
      <c r="K28" s="65"/>
      <c r="L28" s="64"/>
      <c r="M28" s="65"/>
    </row>
    <row r="29" spans="1:13" ht="15.75" customHeight="1">
      <c r="A29" s="59" t="s">
        <v>13</v>
      </c>
      <c r="B29" s="59" t="s">
        <v>7</v>
      </c>
      <c r="C29" s="59" t="s">
        <v>394</v>
      </c>
      <c r="D29" s="14" t="s">
        <v>297</v>
      </c>
      <c r="E29" s="16">
        <v>30</v>
      </c>
      <c r="F29" s="14">
        <v>34</v>
      </c>
      <c r="G29" s="5">
        <f t="shared" si="4"/>
        <v>1020</v>
      </c>
      <c r="H29" s="63"/>
      <c r="I29" s="63"/>
      <c r="J29" s="63"/>
      <c r="K29" s="65"/>
      <c r="L29" s="64"/>
      <c r="M29" s="65"/>
    </row>
    <row r="30" spans="1:13" ht="15.75" customHeight="1">
      <c r="A30" s="3"/>
      <c r="B30" s="3"/>
      <c r="C30" s="3"/>
      <c r="D30" s="3"/>
      <c r="E30" s="3"/>
      <c r="F30" s="3"/>
      <c r="H30" s="63"/>
      <c r="I30" s="63"/>
      <c r="J30" s="63"/>
      <c r="K30" s="65"/>
      <c r="L30" s="64"/>
      <c r="M30" s="65"/>
    </row>
    <row r="31" spans="1:13" ht="15.75" customHeight="1">
      <c r="A31" s="60"/>
      <c r="B31" s="60"/>
      <c r="C31" s="60"/>
      <c r="D31" s="62"/>
      <c r="E31" s="81"/>
      <c r="F31" s="62"/>
      <c r="H31" s="87">
        <v>25</v>
      </c>
      <c r="I31" s="87">
        <v>25</v>
      </c>
      <c r="J31" s="63"/>
      <c r="K31" s="65"/>
      <c r="L31" s="64"/>
      <c r="M31" s="65"/>
    </row>
    <row r="32" spans="1:13" ht="15.75" customHeight="1">
      <c r="A32" s="59"/>
      <c r="B32" s="59"/>
      <c r="C32" s="59"/>
      <c r="D32" s="14"/>
      <c r="E32" s="16"/>
      <c r="F32" s="14"/>
      <c r="H32" s="63" t="s">
        <v>430</v>
      </c>
      <c r="I32" s="63" t="s">
        <v>431</v>
      </c>
      <c r="J32" s="63"/>
      <c r="K32" s="65"/>
      <c r="L32" s="64"/>
      <c r="M32" s="65"/>
    </row>
    <row r="33" spans="1:13" ht="15.75" customHeight="1">
      <c r="A33" s="59" t="s">
        <v>432</v>
      </c>
      <c r="B33" s="59" t="s">
        <v>433</v>
      </c>
      <c r="C33" s="59" t="s">
        <v>418</v>
      </c>
      <c r="D33" s="14" t="s">
        <v>380</v>
      </c>
      <c r="E33" s="11">
        <v>45</v>
      </c>
      <c r="F33" s="10">
        <v>1</v>
      </c>
      <c r="G33" s="5">
        <f t="shared" ref="G33:G42" si="5">SUM(E33*F33)</f>
        <v>45</v>
      </c>
      <c r="H33" s="63" t="s">
        <v>293</v>
      </c>
      <c r="I33" s="63"/>
      <c r="J33" s="63"/>
      <c r="K33" s="65"/>
      <c r="L33" s="64"/>
      <c r="M33" s="65"/>
    </row>
    <row r="34" spans="1:13" ht="15.75" customHeight="1">
      <c r="A34" s="59" t="s">
        <v>432</v>
      </c>
      <c r="B34" s="59" t="s">
        <v>433</v>
      </c>
      <c r="C34" s="59" t="s">
        <v>418</v>
      </c>
      <c r="D34" s="20" t="s">
        <v>283</v>
      </c>
      <c r="E34" s="21">
        <v>45</v>
      </c>
      <c r="F34" s="20">
        <v>9</v>
      </c>
      <c r="G34" s="5">
        <f t="shared" si="5"/>
        <v>405</v>
      </c>
      <c r="H34" s="63">
        <v>790</v>
      </c>
      <c r="I34" s="63">
        <v>858</v>
      </c>
      <c r="J34" s="63"/>
      <c r="K34" s="65"/>
      <c r="L34" s="64"/>
      <c r="M34" s="65"/>
    </row>
    <row r="35" spans="1:13" ht="15.75" customHeight="1">
      <c r="A35" s="59" t="s">
        <v>432</v>
      </c>
      <c r="B35" s="59" t="s">
        <v>433</v>
      </c>
      <c r="C35" s="59" t="s">
        <v>418</v>
      </c>
      <c r="D35" s="20" t="s">
        <v>289</v>
      </c>
      <c r="E35" s="21">
        <v>45</v>
      </c>
      <c r="F35" s="20">
        <v>34</v>
      </c>
      <c r="G35" s="5">
        <f t="shared" si="5"/>
        <v>1530</v>
      </c>
      <c r="J35" s="63"/>
      <c r="K35" s="65"/>
      <c r="L35" s="64"/>
      <c r="M35" s="65"/>
    </row>
    <row r="36" spans="1:13" ht="15.75" customHeight="1">
      <c r="A36" s="59" t="s">
        <v>432</v>
      </c>
      <c r="B36" s="59" t="s">
        <v>433</v>
      </c>
      <c r="C36" s="59" t="s">
        <v>418</v>
      </c>
      <c r="D36" s="20" t="s">
        <v>289</v>
      </c>
      <c r="E36" s="11">
        <v>55</v>
      </c>
      <c r="F36" s="10">
        <v>5</v>
      </c>
      <c r="G36" s="5">
        <f t="shared" si="5"/>
        <v>275</v>
      </c>
      <c r="J36" s="63"/>
      <c r="K36" s="65"/>
      <c r="L36" s="64"/>
      <c r="M36" s="65"/>
    </row>
    <row r="37" spans="1:13" ht="15.75" customHeight="1">
      <c r="A37" s="59" t="s">
        <v>432</v>
      </c>
      <c r="B37" s="59" t="s">
        <v>433</v>
      </c>
      <c r="C37" s="59" t="s">
        <v>418</v>
      </c>
      <c r="D37" s="20" t="s">
        <v>291</v>
      </c>
      <c r="E37" s="21">
        <v>45</v>
      </c>
      <c r="F37" s="20">
        <v>47</v>
      </c>
      <c r="G37" s="5">
        <f t="shared" si="5"/>
        <v>2115</v>
      </c>
      <c r="H37" s="63"/>
      <c r="I37" s="63"/>
      <c r="J37" s="63"/>
      <c r="K37" s="65"/>
      <c r="L37" s="64"/>
      <c r="M37" s="65"/>
    </row>
    <row r="38" spans="1:13" ht="15.75" customHeight="1">
      <c r="A38" s="59" t="s">
        <v>432</v>
      </c>
      <c r="B38" s="59" t="s">
        <v>433</v>
      </c>
      <c r="C38" s="59" t="s">
        <v>418</v>
      </c>
      <c r="D38" s="20" t="s">
        <v>291</v>
      </c>
      <c r="E38" s="21">
        <v>55</v>
      </c>
      <c r="F38" s="20">
        <v>11</v>
      </c>
      <c r="G38" s="5">
        <f t="shared" si="5"/>
        <v>605</v>
      </c>
      <c r="H38" s="22"/>
      <c r="I38" s="22"/>
      <c r="J38" s="22"/>
      <c r="K38" s="22"/>
      <c r="L38" s="22"/>
      <c r="M38" s="22"/>
    </row>
    <row r="39" spans="1:13" ht="15.75" customHeight="1">
      <c r="A39" s="59" t="s">
        <v>432</v>
      </c>
      <c r="B39" s="59" t="s">
        <v>433</v>
      </c>
      <c r="C39" s="59" t="s">
        <v>418</v>
      </c>
      <c r="D39" s="20" t="s">
        <v>293</v>
      </c>
      <c r="E39" s="21">
        <v>45</v>
      </c>
      <c r="F39" s="20">
        <v>15</v>
      </c>
      <c r="G39" s="5">
        <f t="shared" si="5"/>
        <v>675</v>
      </c>
      <c r="H39" s="22"/>
      <c r="I39" s="22"/>
      <c r="J39" s="22"/>
      <c r="K39" s="22"/>
      <c r="L39" s="22"/>
      <c r="M39" s="22"/>
    </row>
    <row r="40" spans="1:13" ht="15.75" customHeight="1">
      <c r="A40" s="59" t="s">
        <v>432</v>
      </c>
      <c r="B40" s="59" t="s">
        <v>433</v>
      </c>
      <c r="C40" s="59" t="s">
        <v>418</v>
      </c>
      <c r="D40" s="20" t="s">
        <v>293</v>
      </c>
      <c r="E40" s="21">
        <v>55</v>
      </c>
      <c r="F40" s="20">
        <v>3</v>
      </c>
      <c r="G40" s="5">
        <f t="shared" si="5"/>
        <v>165</v>
      </c>
      <c r="H40" s="19"/>
      <c r="I40" s="19"/>
      <c r="J40" s="19"/>
      <c r="K40" s="19"/>
      <c r="L40" s="79"/>
      <c r="M40" s="19"/>
    </row>
    <row r="41" spans="1:13" ht="15.75" customHeight="1">
      <c r="A41" s="59" t="s">
        <v>432</v>
      </c>
      <c r="B41" s="59" t="s">
        <v>433</v>
      </c>
      <c r="C41" s="59" t="s">
        <v>418</v>
      </c>
      <c r="D41" s="20" t="s">
        <v>297</v>
      </c>
      <c r="E41" s="21">
        <v>45</v>
      </c>
      <c r="F41" s="20">
        <v>1</v>
      </c>
      <c r="G41" s="5">
        <f t="shared" si="5"/>
        <v>45</v>
      </c>
      <c r="H41" s="63"/>
      <c r="I41" s="63"/>
      <c r="J41" s="19"/>
      <c r="K41" s="65"/>
      <c r="L41" s="64"/>
      <c r="M41" s="65"/>
    </row>
    <row r="42" spans="1:13" ht="15.75" customHeight="1">
      <c r="A42" s="59" t="s">
        <v>432</v>
      </c>
      <c r="B42" s="59" t="s">
        <v>433</v>
      </c>
      <c r="C42" s="59" t="s">
        <v>418</v>
      </c>
      <c r="D42" s="20" t="s">
        <v>297</v>
      </c>
      <c r="E42" s="21">
        <v>55</v>
      </c>
      <c r="F42" s="20">
        <v>3</v>
      </c>
      <c r="G42" s="5">
        <f t="shared" si="5"/>
        <v>165</v>
      </c>
      <c r="H42" s="63"/>
      <c r="I42" s="63"/>
      <c r="J42" s="19"/>
      <c r="K42" s="65"/>
      <c r="L42" s="64"/>
      <c r="M42" s="65"/>
    </row>
    <row r="43" spans="1:13" ht="15.75" customHeight="1">
      <c r="A43" s="59"/>
      <c r="B43" s="59"/>
      <c r="C43" s="59"/>
      <c r="D43" s="20"/>
      <c r="E43" s="21"/>
      <c r="F43" s="20"/>
      <c r="H43" s="63"/>
      <c r="I43" s="63"/>
      <c r="J43" s="19"/>
      <c r="K43" s="65"/>
      <c r="L43" s="64"/>
      <c r="M43" s="65"/>
    </row>
    <row r="44" spans="1:13" ht="15.75" customHeight="1">
      <c r="A44" s="68"/>
      <c r="B44" s="68"/>
      <c r="C44" s="68"/>
      <c r="D44" s="68"/>
      <c r="E44" s="68"/>
      <c r="F44" s="68"/>
      <c r="H44" s="63"/>
      <c r="I44" s="63"/>
      <c r="J44" s="19"/>
      <c r="K44" s="65"/>
      <c r="L44" s="64"/>
      <c r="M44" s="65"/>
    </row>
    <row r="45" spans="1:13" ht="15.75" customHeight="1">
      <c r="A45" s="75"/>
      <c r="B45" s="75"/>
      <c r="C45" s="75"/>
      <c r="D45" s="75"/>
      <c r="E45" s="75"/>
      <c r="F45" s="75"/>
      <c r="H45" s="63"/>
      <c r="I45" s="63"/>
      <c r="J45" s="19"/>
      <c r="K45" s="65"/>
      <c r="L45" s="64"/>
      <c r="M45" s="65"/>
    </row>
    <row r="46" spans="1:13" ht="15.75" customHeight="1">
      <c r="A46" s="59" t="s">
        <v>432</v>
      </c>
      <c r="B46" s="59" t="s">
        <v>433</v>
      </c>
      <c r="C46" s="59" t="s">
        <v>395</v>
      </c>
      <c r="D46" s="20" t="s">
        <v>291</v>
      </c>
      <c r="E46" s="16">
        <v>50</v>
      </c>
      <c r="F46" s="14">
        <v>4</v>
      </c>
      <c r="G46" s="5">
        <f t="shared" ref="G46:G47" si="6">SUM(E46*F46)</f>
        <v>200</v>
      </c>
      <c r="H46" s="63"/>
      <c r="I46" s="63"/>
      <c r="J46" s="19"/>
      <c r="K46" s="65"/>
      <c r="L46" s="64"/>
      <c r="M46" s="65"/>
    </row>
    <row r="47" spans="1:13" ht="15.75" customHeight="1">
      <c r="A47" s="59" t="s">
        <v>432</v>
      </c>
      <c r="B47" s="59" t="s">
        <v>433</v>
      </c>
      <c r="C47" s="59" t="s">
        <v>395</v>
      </c>
      <c r="D47" s="20" t="s">
        <v>297</v>
      </c>
      <c r="E47" s="21">
        <v>30</v>
      </c>
      <c r="F47" s="20">
        <v>1</v>
      </c>
      <c r="G47" s="5">
        <f t="shared" si="6"/>
        <v>30</v>
      </c>
      <c r="H47" s="19"/>
      <c r="I47" s="19"/>
      <c r="J47" s="19"/>
      <c r="K47" s="65"/>
      <c r="L47" s="64"/>
      <c r="M47" s="65"/>
    </row>
    <row r="48" spans="1:13" ht="15.75" customHeight="1">
      <c r="H48" s="19"/>
      <c r="I48" s="19"/>
      <c r="J48" s="19"/>
      <c r="K48" s="65"/>
      <c r="L48" s="64"/>
      <c r="M48" s="65"/>
    </row>
    <row r="49" spans="1:13" ht="15.75" customHeight="1">
      <c r="H49" s="19"/>
      <c r="I49" s="19"/>
      <c r="J49" s="19"/>
      <c r="K49" s="65"/>
      <c r="L49" s="64"/>
      <c r="M49" s="65"/>
    </row>
    <row r="50" spans="1:13" ht="15.75" customHeight="1">
      <c r="A50" s="12" t="s">
        <v>40</v>
      </c>
      <c r="B50" s="12" t="s">
        <v>41</v>
      </c>
      <c r="C50" s="12" t="s">
        <v>42</v>
      </c>
      <c r="D50" s="12" t="s">
        <v>43</v>
      </c>
      <c r="E50" s="13" t="s">
        <v>45</v>
      </c>
      <c r="F50" s="12" t="s">
        <v>46</v>
      </c>
      <c r="H50" s="63"/>
      <c r="I50" s="63"/>
      <c r="J50" s="19"/>
      <c r="K50" s="65"/>
      <c r="L50" s="64"/>
      <c r="M50" s="65"/>
    </row>
    <row r="51" spans="1:13" ht="15.75" customHeight="1">
      <c r="A51" s="59" t="s">
        <v>13</v>
      </c>
      <c r="B51" s="59" t="s">
        <v>8</v>
      </c>
      <c r="C51" s="59" t="s">
        <v>396</v>
      </c>
      <c r="D51" s="20" t="s">
        <v>380</v>
      </c>
      <c r="E51" s="21">
        <v>85</v>
      </c>
      <c r="F51" s="20">
        <v>2</v>
      </c>
      <c r="G51" s="5">
        <f t="shared" ref="G51:G55" si="7">SUM(E51*F51)</f>
        <v>170</v>
      </c>
      <c r="H51" s="63"/>
      <c r="I51" s="63"/>
      <c r="J51" s="19"/>
      <c r="K51" s="65"/>
      <c r="L51" s="64"/>
      <c r="M51" s="65"/>
    </row>
    <row r="52" spans="1:13" ht="15.75" customHeight="1">
      <c r="A52" s="59" t="s">
        <v>13</v>
      </c>
      <c r="B52" s="59" t="s">
        <v>8</v>
      </c>
      <c r="C52" s="59" t="s">
        <v>396</v>
      </c>
      <c r="D52" s="20" t="s">
        <v>283</v>
      </c>
      <c r="E52" s="16">
        <v>85</v>
      </c>
      <c r="F52" s="59">
        <v>25</v>
      </c>
      <c r="G52" s="5">
        <f t="shared" si="7"/>
        <v>2125</v>
      </c>
      <c r="H52" s="63"/>
      <c r="I52" s="63"/>
      <c r="J52" s="19"/>
      <c r="K52" s="65"/>
      <c r="L52" s="64"/>
      <c r="M52" s="65"/>
    </row>
    <row r="53" spans="1:13">
      <c r="A53" s="59" t="s">
        <v>13</v>
      </c>
      <c r="B53" s="59" t="s">
        <v>8</v>
      </c>
      <c r="C53" s="59" t="s">
        <v>396</v>
      </c>
      <c r="D53" s="20" t="s">
        <v>289</v>
      </c>
      <c r="E53" s="21">
        <v>85</v>
      </c>
      <c r="F53" s="20">
        <v>12</v>
      </c>
      <c r="G53" s="5">
        <f t="shared" si="7"/>
        <v>1020</v>
      </c>
      <c r="H53" s="19"/>
      <c r="I53" s="19"/>
      <c r="J53" s="19"/>
      <c r="K53" s="65"/>
      <c r="L53" s="64"/>
      <c r="M53" s="65"/>
    </row>
    <row r="54" spans="1:13">
      <c r="A54" s="59" t="s">
        <v>13</v>
      </c>
      <c r="B54" s="59" t="s">
        <v>8</v>
      </c>
      <c r="C54" s="59" t="s">
        <v>396</v>
      </c>
      <c r="D54" s="20" t="s">
        <v>291</v>
      </c>
      <c r="E54" s="16">
        <v>85</v>
      </c>
      <c r="F54" s="14">
        <v>7</v>
      </c>
      <c r="G54" s="5">
        <f t="shared" si="7"/>
        <v>595</v>
      </c>
      <c r="H54" s="19"/>
      <c r="I54" s="19"/>
      <c r="J54" s="19"/>
      <c r="K54" s="65"/>
      <c r="L54" s="64"/>
      <c r="M54" s="65"/>
    </row>
    <row r="55" spans="1:13">
      <c r="A55" s="59" t="s">
        <v>13</v>
      </c>
      <c r="B55" s="59" t="s">
        <v>8</v>
      </c>
      <c r="C55" s="59" t="s">
        <v>396</v>
      </c>
      <c r="D55" s="20" t="s">
        <v>293</v>
      </c>
      <c r="E55" s="16">
        <v>85</v>
      </c>
      <c r="F55" s="14">
        <v>5</v>
      </c>
      <c r="G55" s="5">
        <f t="shared" si="7"/>
        <v>425</v>
      </c>
      <c r="H55" s="22"/>
      <c r="I55" s="22"/>
      <c r="J55" s="22"/>
      <c r="K55" s="22"/>
      <c r="L55" s="22"/>
      <c r="M55" s="22"/>
    </row>
    <row r="56" spans="1:13">
      <c r="A56" s="59"/>
      <c r="B56" s="59"/>
      <c r="C56" s="59"/>
      <c r="D56" s="20"/>
      <c r="E56" s="16"/>
      <c r="F56" s="14"/>
      <c r="H56" s="63"/>
      <c r="I56" s="63"/>
      <c r="J56" s="19"/>
      <c r="K56" s="65"/>
      <c r="L56" s="64"/>
      <c r="M56" s="65"/>
    </row>
    <row r="57" spans="1:13">
      <c r="A57" s="60"/>
      <c r="B57" s="60"/>
      <c r="C57" s="60"/>
      <c r="D57" s="69"/>
      <c r="E57" s="81"/>
      <c r="F57" s="62"/>
      <c r="H57" s="63"/>
      <c r="I57" s="63"/>
      <c r="J57" s="19"/>
      <c r="K57" s="65"/>
      <c r="L57" s="64"/>
      <c r="M57" s="65"/>
    </row>
    <row r="58" spans="1:13">
      <c r="A58" s="59"/>
      <c r="B58" s="59"/>
      <c r="C58" s="59"/>
      <c r="D58" s="14"/>
      <c r="E58" s="16"/>
      <c r="F58" s="14"/>
      <c r="H58" s="63"/>
      <c r="I58" s="63"/>
      <c r="J58" s="19"/>
      <c r="K58" s="65"/>
      <c r="L58" s="79"/>
      <c r="M58" s="19"/>
    </row>
    <row r="59" spans="1:13">
      <c r="A59" s="59" t="s">
        <v>13</v>
      </c>
      <c r="B59" s="59" t="s">
        <v>434</v>
      </c>
      <c r="C59" s="59" t="s">
        <v>405</v>
      </c>
      <c r="D59" s="14" t="s">
        <v>283</v>
      </c>
      <c r="E59" s="16">
        <v>90</v>
      </c>
      <c r="F59" s="14">
        <v>2</v>
      </c>
      <c r="G59" s="5">
        <f t="shared" ref="G59:G62" si="8">SUM(E59*F59)</f>
        <v>180</v>
      </c>
      <c r="H59" s="63"/>
      <c r="I59" s="63"/>
      <c r="J59" s="19"/>
      <c r="K59" s="19"/>
      <c r="L59" s="64"/>
      <c r="M59" s="19"/>
    </row>
    <row r="60" spans="1:13">
      <c r="A60" s="59" t="s">
        <v>13</v>
      </c>
      <c r="B60" s="59" t="s">
        <v>434</v>
      </c>
      <c r="C60" s="59" t="s">
        <v>405</v>
      </c>
      <c r="D60" s="14" t="s">
        <v>289</v>
      </c>
      <c r="E60" s="16">
        <v>90</v>
      </c>
      <c r="F60" s="14">
        <v>1</v>
      </c>
      <c r="G60" s="5">
        <f t="shared" si="8"/>
        <v>90</v>
      </c>
      <c r="H60" s="63"/>
      <c r="I60" s="63"/>
      <c r="J60" s="19"/>
      <c r="K60" s="19"/>
      <c r="L60" s="64"/>
      <c r="M60" s="19"/>
    </row>
    <row r="61" spans="1:13">
      <c r="A61" s="59" t="s">
        <v>13</v>
      </c>
      <c r="B61" s="59" t="s">
        <v>434</v>
      </c>
      <c r="C61" s="59" t="s">
        <v>405</v>
      </c>
      <c r="D61" s="14" t="s">
        <v>291</v>
      </c>
      <c r="E61" s="16">
        <v>90</v>
      </c>
      <c r="F61" s="14">
        <v>17</v>
      </c>
      <c r="G61" s="5">
        <f t="shared" si="8"/>
        <v>1530</v>
      </c>
      <c r="H61" s="63"/>
      <c r="I61" s="63"/>
      <c r="J61" s="19"/>
      <c r="K61" s="19"/>
      <c r="L61" s="64"/>
      <c r="M61" s="65"/>
    </row>
    <row r="62" spans="1:13">
      <c r="A62" s="59" t="s">
        <v>13</v>
      </c>
      <c r="B62" s="59" t="s">
        <v>434</v>
      </c>
      <c r="C62" s="59" t="s">
        <v>405</v>
      </c>
      <c r="D62" s="14" t="s">
        <v>293</v>
      </c>
      <c r="E62" s="16">
        <v>90</v>
      </c>
      <c r="F62" s="14">
        <v>5</v>
      </c>
      <c r="G62" s="5">
        <f t="shared" si="8"/>
        <v>450</v>
      </c>
      <c r="H62" s="63"/>
      <c r="I62" s="63"/>
      <c r="J62" s="19"/>
      <c r="K62" s="65"/>
      <c r="L62" s="64"/>
      <c r="M62" s="65"/>
    </row>
    <row r="63" spans="1:13">
      <c r="H63" s="63"/>
      <c r="I63" s="63"/>
      <c r="J63" s="19"/>
      <c r="K63" s="65"/>
      <c r="L63" s="64"/>
      <c r="M63" s="88"/>
    </row>
    <row r="64" spans="1:13">
      <c r="A64" s="12" t="s">
        <v>40</v>
      </c>
      <c r="B64" s="12" t="s">
        <v>41</v>
      </c>
      <c r="C64" s="12" t="s">
        <v>42</v>
      </c>
      <c r="D64" s="12" t="s">
        <v>43</v>
      </c>
      <c r="E64" s="13" t="s">
        <v>45</v>
      </c>
      <c r="F64" s="12" t="s">
        <v>46</v>
      </c>
      <c r="H64" s="65"/>
      <c r="I64" s="65"/>
      <c r="J64" s="65"/>
      <c r="K64" s="65"/>
      <c r="L64" s="65"/>
      <c r="M64" s="65"/>
    </row>
    <row r="65" spans="1:13">
      <c r="A65" s="59" t="s">
        <v>13</v>
      </c>
      <c r="B65" s="59" t="s">
        <v>7</v>
      </c>
      <c r="C65" s="59" t="s">
        <v>396</v>
      </c>
      <c r="D65" s="20" t="s">
        <v>297</v>
      </c>
      <c r="E65" s="21">
        <v>40</v>
      </c>
      <c r="F65" s="20">
        <v>2</v>
      </c>
      <c r="G65" s="5">
        <f t="shared" ref="G65:G68" si="9">SUM(E65*F65)</f>
        <v>80</v>
      </c>
      <c r="H65" s="63"/>
      <c r="I65" s="63"/>
      <c r="J65" s="63"/>
      <c r="K65" s="65"/>
      <c r="L65" s="64"/>
      <c r="M65" s="65"/>
    </row>
    <row r="66" spans="1:13">
      <c r="A66" s="59" t="s">
        <v>13</v>
      </c>
      <c r="B66" s="59" t="s">
        <v>7</v>
      </c>
      <c r="C66" s="59" t="s">
        <v>396</v>
      </c>
      <c r="D66" s="14" t="s">
        <v>297</v>
      </c>
      <c r="E66" s="16">
        <v>45</v>
      </c>
      <c r="F66" s="59">
        <v>2</v>
      </c>
      <c r="G66" s="5">
        <f t="shared" si="9"/>
        <v>90</v>
      </c>
      <c r="H66" s="63"/>
      <c r="I66" s="63"/>
      <c r="J66" s="63"/>
      <c r="K66" s="65"/>
      <c r="L66" s="64"/>
      <c r="M66" s="65"/>
    </row>
    <row r="67" spans="1:13">
      <c r="A67" s="59" t="s">
        <v>13</v>
      </c>
      <c r="B67" s="59" t="s">
        <v>7</v>
      </c>
      <c r="C67" s="59" t="s">
        <v>396</v>
      </c>
      <c r="D67" s="14" t="s">
        <v>297</v>
      </c>
      <c r="E67" s="21">
        <v>55</v>
      </c>
      <c r="F67" s="20">
        <v>3</v>
      </c>
      <c r="G67" s="5">
        <f t="shared" si="9"/>
        <v>165</v>
      </c>
      <c r="H67" s="63"/>
      <c r="I67" s="63"/>
      <c r="J67" s="65"/>
      <c r="K67" s="65"/>
      <c r="L67" s="64"/>
      <c r="M67" s="65"/>
    </row>
    <row r="68" spans="1:13">
      <c r="A68" s="59" t="s">
        <v>13</v>
      </c>
      <c r="B68" s="59" t="s">
        <v>7</v>
      </c>
      <c r="C68" s="59" t="s">
        <v>396</v>
      </c>
      <c r="D68" s="14" t="s">
        <v>297</v>
      </c>
      <c r="E68" s="16">
        <v>80</v>
      </c>
      <c r="F68" s="14">
        <v>1</v>
      </c>
      <c r="G68" s="5">
        <f t="shared" si="9"/>
        <v>80</v>
      </c>
      <c r="H68" s="63"/>
      <c r="I68" s="63"/>
      <c r="J68" s="65"/>
      <c r="K68" s="65"/>
      <c r="L68" s="64"/>
      <c r="M68" s="65"/>
    </row>
    <row r="69" spans="1:13">
      <c r="A69" s="59"/>
      <c r="B69" s="59"/>
      <c r="C69" s="59"/>
      <c r="D69" s="20"/>
      <c r="E69" s="16"/>
      <c r="F69" s="14"/>
      <c r="H69" s="63"/>
      <c r="I69" s="63"/>
      <c r="J69" s="65"/>
      <c r="K69" s="65"/>
      <c r="L69" s="64"/>
      <c r="M69" s="65"/>
    </row>
    <row r="70" spans="1:13">
      <c r="A70" s="60"/>
      <c r="B70" s="60"/>
      <c r="C70" s="60"/>
      <c r="D70" s="69"/>
      <c r="E70" s="61"/>
      <c r="F70" s="62"/>
      <c r="H70" s="63"/>
      <c r="I70" s="63"/>
      <c r="J70" s="65"/>
      <c r="K70" s="65"/>
      <c r="L70" s="64"/>
      <c r="M70" s="65"/>
    </row>
    <row r="71" spans="1:13">
      <c r="A71" s="59"/>
      <c r="B71" s="59"/>
      <c r="C71" s="59"/>
      <c r="D71" s="20"/>
      <c r="E71" s="16"/>
      <c r="F71" s="14"/>
      <c r="H71" s="63"/>
      <c r="I71" s="63"/>
      <c r="J71" s="65"/>
      <c r="K71" s="65"/>
      <c r="L71" s="64"/>
      <c r="M71" s="65"/>
    </row>
    <row r="72" spans="1:13">
      <c r="A72" s="59" t="s">
        <v>13</v>
      </c>
      <c r="B72" s="59" t="s">
        <v>7</v>
      </c>
      <c r="C72" s="59" t="s">
        <v>418</v>
      </c>
      <c r="D72" s="20" t="s">
        <v>283</v>
      </c>
      <c r="E72" s="21">
        <v>55</v>
      </c>
      <c r="F72" s="20">
        <v>6</v>
      </c>
      <c r="G72" s="5">
        <f>SUM(E72*F72)</f>
        <v>330</v>
      </c>
      <c r="H72" s="63"/>
      <c r="I72" s="63"/>
      <c r="J72" s="65"/>
      <c r="K72" s="65"/>
      <c r="L72" s="64"/>
      <c r="M72" s="65"/>
    </row>
    <row r="73" spans="1:13">
      <c r="A73" s="59"/>
      <c r="B73" s="59"/>
      <c r="C73" s="59"/>
      <c r="D73" s="14"/>
      <c r="E73" s="16"/>
      <c r="F73" s="59"/>
      <c r="H73" s="65"/>
      <c r="I73" s="65"/>
      <c r="J73" s="65"/>
      <c r="K73" s="65"/>
      <c r="L73" s="65"/>
      <c r="M73" s="65"/>
    </row>
    <row r="74" spans="1:13">
      <c r="A74" s="60"/>
      <c r="B74" s="60"/>
      <c r="C74" s="60"/>
      <c r="D74" s="62"/>
      <c r="E74" s="61"/>
      <c r="F74" s="69"/>
      <c r="H74" s="22"/>
      <c r="I74" s="22"/>
      <c r="J74" s="22"/>
      <c r="K74" s="22"/>
      <c r="L74" s="22"/>
      <c r="M74" s="22"/>
    </row>
    <row r="75" spans="1:13">
      <c r="A75" s="59"/>
      <c r="B75" s="59"/>
      <c r="C75" s="59"/>
      <c r="D75" s="14"/>
      <c r="E75" s="16"/>
      <c r="F75" s="14"/>
    </row>
    <row r="76" spans="1:13">
      <c r="A76" s="59" t="s">
        <v>13</v>
      </c>
      <c r="B76" s="59" t="s">
        <v>7</v>
      </c>
      <c r="C76" s="59" t="s">
        <v>394</v>
      </c>
      <c r="D76" s="20" t="s">
        <v>289</v>
      </c>
      <c r="E76" s="21">
        <v>35</v>
      </c>
      <c r="F76" s="20">
        <v>5</v>
      </c>
      <c r="G76" s="5">
        <f t="shared" ref="G76:G77" si="10">SUM(E76*F76)</f>
        <v>175</v>
      </c>
    </row>
    <row r="77" spans="1:13">
      <c r="A77" s="59" t="s">
        <v>13</v>
      </c>
      <c r="B77" s="59" t="s">
        <v>7</v>
      </c>
      <c r="C77" s="59" t="s">
        <v>394</v>
      </c>
      <c r="D77" s="20" t="s">
        <v>297</v>
      </c>
      <c r="E77" s="21">
        <v>35</v>
      </c>
      <c r="F77" s="20">
        <v>1</v>
      </c>
      <c r="G77" s="5">
        <f t="shared" si="10"/>
        <v>35</v>
      </c>
    </row>
    <row r="78" spans="1:13">
      <c r="A78" s="63"/>
      <c r="B78" s="63"/>
      <c r="C78" s="63"/>
      <c r="D78" s="19"/>
      <c r="E78" s="64"/>
      <c r="F78" s="65"/>
    </row>
    <row r="79" spans="1:13">
      <c r="A79" s="63"/>
      <c r="B79" s="63"/>
      <c r="C79" s="63"/>
      <c r="D79" s="19"/>
      <c r="E79" s="64"/>
      <c r="F79" s="65"/>
    </row>
    <row r="80" spans="1:13">
      <c r="A80" s="12" t="s">
        <v>40</v>
      </c>
      <c r="B80" s="12" t="s">
        <v>41</v>
      </c>
      <c r="C80" s="12" t="s">
        <v>42</v>
      </c>
      <c r="D80" s="12" t="s">
        <v>43</v>
      </c>
      <c r="E80" s="13" t="s">
        <v>45</v>
      </c>
      <c r="F80" s="12" t="s">
        <v>46</v>
      </c>
    </row>
    <row r="81" spans="1:7">
      <c r="A81" s="59" t="s">
        <v>13</v>
      </c>
      <c r="B81" s="59" t="s">
        <v>8</v>
      </c>
      <c r="C81" s="59" t="s">
        <v>395</v>
      </c>
      <c r="D81" s="20" t="s">
        <v>283</v>
      </c>
      <c r="E81" s="21">
        <v>40</v>
      </c>
      <c r="F81" s="20">
        <v>13</v>
      </c>
      <c r="G81" s="5">
        <f t="shared" ref="G81:G82" si="11">SUM(E81*F81)</f>
        <v>520</v>
      </c>
    </row>
    <row r="82" spans="1:7">
      <c r="A82" s="59" t="s">
        <v>13</v>
      </c>
      <c r="B82" s="59" t="s">
        <v>8</v>
      </c>
      <c r="C82" s="59" t="s">
        <v>395</v>
      </c>
      <c r="D82" s="14" t="s">
        <v>289</v>
      </c>
      <c r="E82" s="16">
        <v>40</v>
      </c>
      <c r="F82" s="59">
        <v>14</v>
      </c>
      <c r="G82" s="5">
        <f t="shared" si="11"/>
        <v>560</v>
      </c>
    </row>
    <row r="83" spans="1:7">
      <c r="A83" s="59"/>
      <c r="B83" s="59"/>
      <c r="C83" s="59"/>
      <c r="D83" s="14"/>
      <c r="E83" s="21"/>
      <c r="F83" s="20"/>
    </row>
    <row r="84" spans="1:7">
      <c r="A84" s="60"/>
      <c r="B84" s="60"/>
      <c r="C84" s="60"/>
      <c r="D84" s="62"/>
      <c r="E84" s="81"/>
      <c r="F84" s="62"/>
    </row>
    <row r="85" spans="1:7">
      <c r="A85" s="59" t="s">
        <v>13</v>
      </c>
      <c r="B85" s="59" t="s">
        <v>8</v>
      </c>
      <c r="C85" s="59" t="s">
        <v>394</v>
      </c>
      <c r="D85" s="20" t="s">
        <v>289</v>
      </c>
      <c r="E85" s="21">
        <v>25</v>
      </c>
      <c r="F85" s="20">
        <v>1</v>
      </c>
      <c r="G85" s="5">
        <f t="shared" ref="G85:G87" si="12">SUM(E85*F85)</f>
        <v>25</v>
      </c>
    </row>
    <row r="86" spans="1:7">
      <c r="A86" s="59" t="s">
        <v>13</v>
      </c>
      <c r="B86" s="59" t="s">
        <v>8</v>
      </c>
      <c r="C86" s="59" t="s">
        <v>394</v>
      </c>
      <c r="D86" s="20" t="s">
        <v>293</v>
      </c>
      <c r="E86" s="21">
        <v>25</v>
      </c>
      <c r="F86" s="20">
        <v>1</v>
      </c>
      <c r="G86" s="5">
        <f t="shared" si="12"/>
        <v>25</v>
      </c>
    </row>
    <row r="87" spans="1:7">
      <c r="A87" s="59" t="s">
        <v>13</v>
      </c>
      <c r="B87" s="59" t="s">
        <v>8</v>
      </c>
      <c r="C87" s="59" t="s">
        <v>394</v>
      </c>
      <c r="D87" s="20" t="s">
        <v>297</v>
      </c>
      <c r="E87" s="21">
        <v>25</v>
      </c>
      <c r="F87" s="20">
        <v>1</v>
      </c>
      <c r="G87" s="5">
        <f t="shared" si="12"/>
        <v>25</v>
      </c>
    </row>
    <row r="88" spans="1:7">
      <c r="A88" s="59"/>
      <c r="B88" s="59"/>
      <c r="C88" s="59"/>
      <c r="D88" s="20"/>
      <c r="E88" s="21"/>
      <c r="F88" s="20"/>
    </row>
    <row r="89" spans="1:7">
      <c r="A89" s="60"/>
      <c r="B89" s="60"/>
      <c r="C89" s="60"/>
      <c r="D89" s="69"/>
      <c r="E89" s="61"/>
      <c r="F89" s="69"/>
    </row>
    <row r="90" spans="1:7">
      <c r="A90" s="59"/>
      <c r="B90" s="59"/>
      <c r="C90" s="59"/>
      <c r="D90" s="20"/>
      <c r="E90" s="21"/>
      <c r="F90" s="20"/>
    </row>
    <row r="91" spans="1:7">
      <c r="A91" s="59" t="s">
        <v>13</v>
      </c>
      <c r="B91" s="59" t="s">
        <v>8</v>
      </c>
      <c r="C91" s="59" t="s">
        <v>396</v>
      </c>
      <c r="D91" s="20" t="s">
        <v>283</v>
      </c>
      <c r="E91" s="21">
        <v>60</v>
      </c>
      <c r="F91" s="20">
        <v>7</v>
      </c>
      <c r="G91" s="5">
        <f t="shared" ref="G91:G93" si="13">SUM(E91*F91)</f>
        <v>420</v>
      </c>
    </row>
    <row r="92" spans="1:7">
      <c r="A92" s="59" t="s">
        <v>13</v>
      </c>
      <c r="B92" s="59" t="s">
        <v>8</v>
      </c>
      <c r="C92" s="59" t="s">
        <v>396</v>
      </c>
      <c r="D92" s="20" t="s">
        <v>283</v>
      </c>
      <c r="E92" s="21">
        <v>80</v>
      </c>
      <c r="F92" s="20">
        <v>7</v>
      </c>
      <c r="G92" s="5">
        <f t="shared" si="13"/>
        <v>560</v>
      </c>
    </row>
    <row r="93" spans="1:7">
      <c r="A93" s="59" t="s">
        <v>13</v>
      </c>
      <c r="B93" s="59" t="s">
        <v>8</v>
      </c>
      <c r="C93" s="59" t="s">
        <v>396</v>
      </c>
      <c r="D93" s="20" t="s">
        <v>289</v>
      </c>
      <c r="E93" s="21">
        <v>60</v>
      </c>
      <c r="F93" s="20">
        <v>5</v>
      </c>
      <c r="G93" s="5">
        <f t="shared" si="13"/>
        <v>300</v>
      </c>
    </row>
    <row r="94" spans="1:7">
      <c r="A94" s="59"/>
      <c r="B94" s="59"/>
      <c r="C94" s="59"/>
      <c r="D94" s="20"/>
      <c r="E94" s="21"/>
      <c r="F94" s="20"/>
    </row>
    <row r="96" spans="1:7">
      <c r="A96" s="12" t="s">
        <v>40</v>
      </c>
      <c r="B96" s="12" t="s">
        <v>41</v>
      </c>
      <c r="C96" s="12" t="s">
        <v>42</v>
      </c>
      <c r="D96" s="12" t="s">
        <v>43</v>
      </c>
      <c r="E96" s="13" t="s">
        <v>45</v>
      </c>
      <c r="F96" s="12" t="s">
        <v>46</v>
      </c>
    </row>
    <row r="97" spans="1:7">
      <c r="A97" s="59" t="s">
        <v>13</v>
      </c>
      <c r="B97" s="59" t="s">
        <v>8</v>
      </c>
      <c r="C97" s="59" t="s">
        <v>395</v>
      </c>
      <c r="D97" s="20" t="s">
        <v>380</v>
      </c>
      <c r="E97" s="21">
        <v>40</v>
      </c>
      <c r="F97" s="20">
        <v>2</v>
      </c>
      <c r="G97" s="5">
        <f t="shared" ref="G97:G99" si="14">SUM(E97*F97)</f>
        <v>80</v>
      </c>
    </row>
    <row r="98" spans="1:7">
      <c r="A98" s="59" t="s">
        <v>13</v>
      </c>
      <c r="B98" s="59" t="s">
        <v>8</v>
      </c>
      <c r="C98" s="59" t="s">
        <v>395</v>
      </c>
      <c r="D98" s="14" t="s">
        <v>283</v>
      </c>
      <c r="E98" s="16">
        <v>40</v>
      </c>
      <c r="F98" s="59">
        <v>1</v>
      </c>
      <c r="G98" s="5">
        <f t="shared" si="14"/>
        <v>40</v>
      </c>
    </row>
    <row r="99" spans="1:7">
      <c r="A99" s="59" t="s">
        <v>13</v>
      </c>
      <c r="B99" s="59" t="s">
        <v>8</v>
      </c>
      <c r="C99" s="59" t="s">
        <v>395</v>
      </c>
      <c r="D99" s="20" t="s">
        <v>291</v>
      </c>
      <c r="E99" s="21">
        <v>40</v>
      </c>
      <c r="F99" s="20">
        <v>2</v>
      </c>
      <c r="G99" s="5">
        <f t="shared" si="14"/>
        <v>80</v>
      </c>
    </row>
    <row r="100" spans="1:7">
      <c r="A100" s="59"/>
      <c r="B100" s="59"/>
      <c r="C100" s="59"/>
      <c r="D100" s="14"/>
      <c r="E100" s="16"/>
      <c r="F100" s="59"/>
    </row>
    <row r="102" spans="1:7">
      <c r="A102" s="12" t="s">
        <v>40</v>
      </c>
      <c r="B102" s="12" t="s">
        <v>41</v>
      </c>
      <c r="C102" s="12" t="s">
        <v>42</v>
      </c>
      <c r="D102" s="12" t="s">
        <v>43</v>
      </c>
      <c r="E102" s="13" t="s">
        <v>45</v>
      </c>
      <c r="F102" s="12" t="s">
        <v>46</v>
      </c>
    </row>
    <row r="103" spans="1:7">
      <c r="A103" s="59" t="s">
        <v>13</v>
      </c>
      <c r="B103" s="59" t="s">
        <v>8</v>
      </c>
      <c r="C103" s="59" t="s">
        <v>394</v>
      </c>
      <c r="D103" s="14" t="s">
        <v>283</v>
      </c>
      <c r="E103" s="21">
        <v>30</v>
      </c>
      <c r="F103" s="20">
        <v>1</v>
      </c>
      <c r="G103" s="5">
        <f t="shared" ref="G103:G106" si="15">SUM(E103*F103)</f>
        <v>30</v>
      </c>
    </row>
    <row r="104" spans="1:7">
      <c r="A104" s="59" t="s">
        <v>13</v>
      </c>
      <c r="B104" s="59" t="s">
        <v>8</v>
      </c>
      <c r="C104" s="59" t="s">
        <v>394</v>
      </c>
      <c r="D104" s="14" t="s">
        <v>289</v>
      </c>
      <c r="E104" s="16">
        <v>25</v>
      </c>
      <c r="F104" s="59">
        <v>2</v>
      </c>
      <c r="G104" s="5">
        <f t="shared" si="15"/>
        <v>50</v>
      </c>
    </row>
    <row r="105" spans="1:7">
      <c r="A105" s="59" t="s">
        <v>13</v>
      </c>
      <c r="B105" s="59" t="s">
        <v>8</v>
      </c>
      <c r="C105" s="59" t="s">
        <v>394</v>
      </c>
      <c r="D105" s="20" t="s">
        <v>293</v>
      </c>
      <c r="E105" s="21">
        <v>25</v>
      </c>
      <c r="F105" s="20">
        <v>1</v>
      </c>
      <c r="G105" s="5">
        <f t="shared" si="15"/>
        <v>25</v>
      </c>
    </row>
    <row r="106" spans="1:7">
      <c r="A106" s="59" t="s">
        <v>13</v>
      </c>
      <c r="B106" s="59" t="s">
        <v>8</v>
      </c>
      <c r="C106" s="59" t="s">
        <v>394</v>
      </c>
      <c r="D106" s="20" t="s">
        <v>297</v>
      </c>
      <c r="E106" s="21">
        <v>30</v>
      </c>
      <c r="F106" s="59">
        <v>3</v>
      </c>
      <c r="G106" s="5">
        <f t="shared" si="15"/>
        <v>90</v>
      </c>
    </row>
    <row r="107" spans="1:7">
      <c r="A107" s="59"/>
      <c r="B107" s="59"/>
      <c r="C107" s="59"/>
      <c r="D107" s="20"/>
      <c r="E107" s="16"/>
      <c r="F107" s="14"/>
    </row>
    <row r="108" spans="1:7">
      <c r="A108" s="60"/>
      <c r="B108" s="60"/>
      <c r="C108" s="60"/>
      <c r="D108" s="62"/>
      <c r="E108" s="61"/>
      <c r="F108" s="69"/>
    </row>
    <row r="109" spans="1:7">
      <c r="A109" s="59"/>
      <c r="B109" s="59"/>
      <c r="C109" s="59"/>
      <c r="D109" s="14"/>
      <c r="E109" s="16"/>
      <c r="F109" s="14"/>
    </row>
    <row r="110" spans="1:7">
      <c r="A110" s="59" t="s">
        <v>13</v>
      </c>
      <c r="B110" s="59" t="s">
        <v>8</v>
      </c>
      <c r="C110" s="59" t="s">
        <v>389</v>
      </c>
      <c r="D110" s="20" t="s">
        <v>283</v>
      </c>
      <c r="E110" s="21">
        <v>70</v>
      </c>
      <c r="F110" s="20">
        <v>11</v>
      </c>
      <c r="G110" s="5">
        <f>SUM(E110*F110)</f>
        <v>770</v>
      </c>
    </row>
    <row r="111" spans="1:7">
      <c r="A111" s="59"/>
      <c r="B111" s="59"/>
      <c r="C111" s="59"/>
      <c r="D111" s="20"/>
      <c r="E111" s="21"/>
      <c r="F111" s="20"/>
    </row>
    <row r="112" spans="1:7">
      <c r="A112" s="63"/>
      <c r="B112" s="63"/>
      <c r="C112" s="63"/>
      <c r="D112" s="65"/>
      <c r="E112" s="64"/>
      <c r="F112" s="65"/>
    </row>
    <row r="113" spans="1:7">
      <c r="A113" s="63"/>
      <c r="B113" s="63"/>
      <c r="C113" s="63"/>
      <c r="D113" s="19"/>
      <c r="E113" s="64"/>
      <c r="F113" s="65"/>
    </row>
    <row r="114" spans="1:7">
      <c r="A114" s="12" t="s">
        <v>40</v>
      </c>
      <c r="B114" s="12" t="s">
        <v>41</v>
      </c>
      <c r="C114" s="12" t="s">
        <v>42</v>
      </c>
      <c r="D114" s="12" t="s">
        <v>43</v>
      </c>
      <c r="E114" s="13" t="s">
        <v>45</v>
      </c>
      <c r="F114" s="12" t="s">
        <v>46</v>
      </c>
    </row>
    <row r="115" spans="1:7">
      <c r="A115" s="59" t="s">
        <v>13</v>
      </c>
      <c r="B115" s="59" t="s">
        <v>7</v>
      </c>
      <c r="C115" s="59" t="s">
        <v>394</v>
      </c>
      <c r="D115" s="20" t="s">
        <v>289</v>
      </c>
      <c r="E115" s="21">
        <v>25</v>
      </c>
      <c r="F115" s="20">
        <v>1</v>
      </c>
      <c r="G115" s="5">
        <f t="shared" ref="G115:G117" si="16">SUM(E115*F115)</f>
        <v>25</v>
      </c>
    </row>
    <row r="116" spans="1:7">
      <c r="A116" s="59" t="s">
        <v>13</v>
      </c>
      <c r="B116" s="59" t="s">
        <v>7</v>
      </c>
      <c r="C116" s="59" t="s">
        <v>394</v>
      </c>
      <c r="D116" s="14" t="s">
        <v>291</v>
      </c>
      <c r="E116" s="16">
        <v>25</v>
      </c>
      <c r="F116" s="59">
        <v>1</v>
      </c>
      <c r="G116" s="5">
        <f t="shared" si="16"/>
        <v>25</v>
      </c>
    </row>
    <row r="117" spans="1:7">
      <c r="A117" s="59" t="s">
        <v>13</v>
      </c>
      <c r="B117" s="59" t="s">
        <v>7</v>
      </c>
      <c r="C117" s="59" t="s">
        <v>394</v>
      </c>
      <c r="D117" s="14" t="s">
        <v>297</v>
      </c>
      <c r="E117" s="21">
        <v>30</v>
      </c>
      <c r="F117" s="20">
        <v>1</v>
      </c>
      <c r="G117" s="5">
        <f t="shared" si="16"/>
        <v>30</v>
      </c>
    </row>
    <row r="118" spans="1:7">
      <c r="A118" s="59"/>
      <c r="B118" s="59"/>
      <c r="C118" s="59"/>
      <c r="D118" s="20"/>
      <c r="E118" s="16"/>
      <c r="F118" s="14"/>
    </row>
    <row r="119" spans="1:7">
      <c r="A119" s="60"/>
      <c r="B119" s="60"/>
      <c r="C119" s="60"/>
      <c r="D119" s="62"/>
      <c r="E119" s="61"/>
      <c r="F119" s="69"/>
    </row>
    <row r="120" spans="1:7">
      <c r="A120" s="59"/>
      <c r="B120" s="59"/>
      <c r="C120" s="59"/>
      <c r="D120" s="14"/>
      <c r="E120" s="16"/>
      <c r="F120" s="14"/>
    </row>
    <row r="121" spans="1:7">
      <c r="A121" s="59" t="s">
        <v>13</v>
      </c>
      <c r="B121" s="59" t="s">
        <v>7</v>
      </c>
      <c r="C121" s="59" t="s">
        <v>401</v>
      </c>
      <c r="D121" s="20" t="s">
        <v>293</v>
      </c>
      <c r="E121" s="21">
        <v>90</v>
      </c>
      <c r="F121" s="20">
        <v>1</v>
      </c>
      <c r="G121" s="5">
        <f t="shared" ref="G121:G122" si="17">SUM(E121*F121)</f>
        <v>90</v>
      </c>
    </row>
    <row r="122" spans="1:7">
      <c r="A122" s="59" t="s">
        <v>13</v>
      </c>
      <c r="B122" s="59" t="s">
        <v>7</v>
      </c>
      <c r="C122" s="59" t="s">
        <v>401</v>
      </c>
      <c r="D122" s="20" t="s">
        <v>297</v>
      </c>
      <c r="E122" s="21">
        <v>90</v>
      </c>
      <c r="F122" s="20">
        <v>1</v>
      </c>
      <c r="G122" s="5">
        <f t="shared" si="17"/>
        <v>90</v>
      </c>
    </row>
    <row r="123" spans="1:7">
      <c r="A123" s="59"/>
      <c r="B123" s="59"/>
      <c r="C123" s="59"/>
      <c r="D123" s="20"/>
      <c r="E123" s="21"/>
      <c r="F123" s="20"/>
    </row>
    <row r="124" spans="1:7">
      <c r="A124" s="60"/>
      <c r="B124" s="60"/>
      <c r="C124" s="60"/>
      <c r="D124" s="62"/>
      <c r="E124" s="61"/>
      <c r="F124" s="69"/>
    </row>
    <row r="125" spans="1:7">
      <c r="A125" s="59"/>
      <c r="B125" s="59"/>
      <c r="C125" s="59"/>
      <c r="D125" s="14"/>
      <c r="E125" s="16"/>
      <c r="F125" s="14"/>
    </row>
    <row r="126" spans="1:7">
      <c r="A126" s="59" t="s">
        <v>13</v>
      </c>
      <c r="B126" s="59" t="s">
        <v>7</v>
      </c>
      <c r="C126" s="59" t="s">
        <v>396</v>
      </c>
      <c r="D126" s="20" t="s">
        <v>380</v>
      </c>
      <c r="E126" s="21">
        <v>45</v>
      </c>
      <c r="F126" s="20">
        <v>3</v>
      </c>
      <c r="G126" s="5">
        <f t="shared" ref="G126:G128" si="18">SUM(E126*F126)</f>
        <v>135</v>
      </c>
    </row>
    <row r="127" spans="1:7">
      <c r="A127" s="59" t="s">
        <v>13</v>
      </c>
      <c r="B127" s="59" t="s">
        <v>7</v>
      </c>
      <c r="C127" s="59" t="s">
        <v>396</v>
      </c>
      <c r="D127" s="20" t="s">
        <v>289</v>
      </c>
      <c r="E127" s="21">
        <v>70</v>
      </c>
      <c r="F127" s="20">
        <v>1</v>
      </c>
      <c r="G127" s="5">
        <f t="shared" si="18"/>
        <v>70</v>
      </c>
    </row>
    <row r="128" spans="1:7">
      <c r="A128" s="59" t="s">
        <v>13</v>
      </c>
      <c r="B128" s="59" t="s">
        <v>7</v>
      </c>
      <c r="C128" s="59" t="s">
        <v>396</v>
      </c>
      <c r="D128" s="20" t="s">
        <v>297</v>
      </c>
      <c r="E128" s="21">
        <v>45</v>
      </c>
      <c r="F128" s="20">
        <v>1</v>
      </c>
      <c r="G128" s="5">
        <f t="shared" si="18"/>
        <v>45</v>
      </c>
    </row>
    <row r="130" spans="1:7">
      <c r="A130" s="12" t="s">
        <v>40</v>
      </c>
      <c r="B130" s="12" t="s">
        <v>41</v>
      </c>
      <c r="C130" s="12" t="s">
        <v>42</v>
      </c>
      <c r="D130" s="12" t="s">
        <v>43</v>
      </c>
      <c r="E130" s="13" t="s">
        <v>45</v>
      </c>
      <c r="F130" s="12" t="s">
        <v>46</v>
      </c>
    </row>
    <row r="131" spans="1:7">
      <c r="A131" s="59" t="s">
        <v>13</v>
      </c>
      <c r="B131" s="59" t="s">
        <v>8</v>
      </c>
      <c r="C131" s="59" t="s">
        <v>389</v>
      </c>
      <c r="D131" s="20" t="s">
        <v>380</v>
      </c>
      <c r="E131" s="21">
        <v>40</v>
      </c>
      <c r="F131" s="20">
        <v>6</v>
      </c>
      <c r="G131" s="5">
        <f t="shared" ref="G131:G155" si="19">SUM(E131*F131)</f>
        <v>240</v>
      </c>
    </row>
    <row r="132" spans="1:7">
      <c r="A132" s="59" t="s">
        <v>13</v>
      </c>
      <c r="B132" s="59" t="s">
        <v>8</v>
      </c>
      <c r="C132" s="59" t="s">
        <v>389</v>
      </c>
      <c r="D132" s="20" t="s">
        <v>283</v>
      </c>
      <c r="E132" s="16">
        <v>40</v>
      </c>
      <c r="F132" s="59">
        <v>1</v>
      </c>
      <c r="G132" s="5">
        <f t="shared" si="19"/>
        <v>40</v>
      </c>
    </row>
    <row r="133" spans="1:7">
      <c r="A133" s="59" t="s">
        <v>13</v>
      </c>
      <c r="B133" s="59" t="s">
        <v>8</v>
      </c>
      <c r="C133" s="59" t="s">
        <v>389</v>
      </c>
      <c r="D133" s="20" t="s">
        <v>283</v>
      </c>
      <c r="E133" s="21">
        <v>70</v>
      </c>
      <c r="F133" s="20">
        <v>2</v>
      </c>
      <c r="G133" s="5">
        <f t="shared" si="19"/>
        <v>140</v>
      </c>
    </row>
    <row r="134" spans="1:7">
      <c r="A134" s="59" t="s">
        <v>13</v>
      </c>
      <c r="B134" s="59" t="s">
        <v>8</v>
      </c>
      <c r="C134" s="59" t="s">
        <v>389</v>
      </c>
      <c r="D134" s="20" t="s">
        <v>289</v>
      </c>
      <c r="E134" s="21">
        <v>40</v>
      </c>
      <c r="F134" s="20">
        <v>1</v>
      </c>
      <c r="G134" s="5">
        <f t="shared" si="19"/>
        <v>40</v>
      </c>
    </row>
    <row r="135" spans="1:7">
      <c r="A135" s="59" t="s">
        <v>13</v>
      </c>
      <c r="B135" s="59" t="s">
        <v>8</v>
      </c>
      <c r="C135" s="59" t="s">
        <v>389</v>
      </c>
      <c r="D135" s="20" t="s">
        <v>289</v>
      </c>
      <c r="E135" s="21">
        <v>65</v>
      </c>
      <c r="F135" s="20">
        <v>1</v>
      </c>
      <c r="G135" s="5">
        <f t="shared" si="19"/>
        <v>65</v>
      </c>
    </row>
    <row r="136" spans="1:7">
      <c r="A136" s="59" t="s">
        <v>13</v>
      </c>
      <c r="B136" s="59" t="s">
        <v>8</v>
      </c>
      <c r="C136" s="59" t="s">
        <v>389</v>
      </c>
      <c r="D136" s="20" t="s">
        <v>291</v>
      </c>
      <c r="E136" s="21">
        <v>40</v>
      </c>
      <c r="F136" s="20">
        <v>2</v>
      </c>
      <c r="G136" s="5">
        <f t="shared" si="19"/>
        <v>80</v>
      </c>
    </row>
    <row r="137" spans="1:7">
      <c r="A137" s="59" t="s">
        <v>13</v>
      </c>
      <c r="B137" s="59" t="s">
        <v>8</v>
      </c>
      <c r="C137" s="59" t="s">
        <v>389</v>
      </c>
      <c r="D137" s="20" t="s">
        <v>293</v>
      </c>
      <c r="E137" s="21">
        <v>40</v>
      </c>
      <c r="F137" s="20">
        <v>1</v>
      </c>
      <c r="G137" s="5">
        <f t="shared" si="19"/>
        <v>40</v>
      </c>
    </row>
    <row r="138" spans="1:7">
      <c r="A138" s="59" t="s">
        <v>13</v>
      </c>
      <c r="B138" s="59" t="s">
        <v>8</v>
      </c>
      <c r="C138" s="59" t="s">
        <v>389</v>
      </c>
      <c r="D138" s="20" t="s">
        <v>293</v>
      </c>
      <c r="E138" s="21">
        <v>45</v>
      </c>
      <c r="F138" s="20">
        <v>1</v>
      </c>
      <c r="G138" s="5">
        <f t="shared" si="19"/>
        <v>45</v>
      </c>
    </row>
    <row r="139" spans="1:7">
      <c r="A139" s="59" t="s">
        <v>13</v>
      </c>
      <c r="B139" s="59" t="s">
        <v>8</v>
      </c>
      <c r="C139" s="59" t="s">
        <v>389</v>
      </c>
      <c r="D139" s="20" t="s">
        <v>419</v>
      </c>
      <c r="E139" s="21">
        <v>35</v>
      </c>
      <c r="F139" s="20">
        <v>1</v>
      </c>
      <c r="G139" s="5">
        <f t="shared" si="19"/>
        <v>35</v>
      </c>
    </row>
    <row r="140" spans="1:7">
      <c r="A140" s="59" t="s">
        <v>13</v>
      </c>
      <c r="B140" s="59" t="s">
        <v>8</v>
      </c>
      <c r="C140" s="59" t="s">
        <v>402</v>
      </c>
      <c r="D140" s="20" t="s">
        <v>283</v>
      </c>
      <c r="E140" s="21">
        <v>55</v>
      </c>
      <c r="F140" s="20">
        <v>1</v>
      </c>
      <c r="G140" s="5">
        <f t="shared" si="19"/>
        <v>55</v>
      </c>
    </row>
    <row r="141" spans="1:7">
      <c r="A141" s="59" t="s">
        <v>13</v>
      </c>
      <c r="B141" s="59" t="s">
        <v>8</v>
      </c>
      <c r="C141" s="59" t="s">
        <v>402</v>
      </c>
      <c r="D141" s="20" t="s">
        <v>283</v>
      </c>
      <c r="E141" s="21">
        <v>60</v>
      </c>
      <c r="F141" s="20">
        <v>1</v>
      </c>
      <c r="G141" s="5">
        <f t="shared" si="19"/>
        <v>60</v>
      </c>
    </row>
    <row r="142" spans="1:7">
      <c r="A142" s="59" t="s">
        <v>13</v>
      </c>
      <c r="B142" s="59" t="s">
        <v>8</v>
      </c>
      <c r="C142" s="59" t="s">
        <v>402</v>
      </c>
      <c r="D142" s="20" t="s">
        <v>289</v>
      </c>
      <c r="E142" s="16">
        <v>35</v>
      </c>
      <c r="F142" s="59">
        <v>2</v>
      </c>
      <c r="G142" s="5">
        <f t="shared" si="19"/>
        <v>70</v>
      </c>
    </row>
    <row r="143" spans="1:7">
      <c r="A143" s="59" t="s">
        <v>13</v>
      </c>
      <c r="B143" s="59" t="s">
        <v>8</v>
      </c>
      <c r="C143" s="59" t="s">
        <v>402</v>
      </c>
      <c r="D143" s="20" t="s">
        <v>289</v>
      </c>
      <c r="E143" s="21">
        <v>55</v>
      </c>
      <c r="F143" s="20">
        <v>2</v>
      </c>
      <c r="G143" s="5">
        <f t="shared" si="19"/>
        <v>110</v>
      </c>
    </row>
    <row r="144" spans="1:7">
      <c r="A144" s="59" t="s">
        <v>13</v>
      </c>
      <c r="B144" s="59" t="s">
        <v>8</v>
      </c>
      <c r="C144" s="59" t="s">
        <v>402</v>
      </c>
      <c r="D144" s="20" t="s">
        <v>291</v>
      </c>
      <c r="E144" s="21">
        <v>35</v>
      </c>
      <c r="F144" s="20">
        <v>1</v>
      </c>
      <c r="G144" s="5">
        <f t="shared" si="19"/>
        <v>35</v>
      </c>
    </row>
    <row r="145" spans="1:7">
      <c r="A145" s="59" t="s">
        <v>13</v>
      </c>
      <c r="B145" s="59" t="s">
        <v>8</v>
      </c>
      <c r="C145" s="59" t="s">
        <v>402</v>
      </c>
      <c r="D145" s="20" t="s">
        <v>291</v>
      </c>
      <c r="E145" s="21">
        <v>55</v>
      </c>
      <c r="F145" s="20">
        <v>1</v>
      </c>
      <c r="G145" s="5">
        <f t="shared" si="19"/>
        <v>55</v>
      </c>
    </row>
    <row r="146" spans="1:7">
      <c r="A146" s="59" t="s">
        <v>13</v>
      </c>
      <c r="B146" s="59" t="s">
        <v>8</v>
      </c>
      <c r="C146" s="59" t="s">
        <v>402</v>
      </c>
      <c r="D146" s="20" t="s">
        <v>291</v>
      </c>
      <c r="E146" s="21">
        <v>65</v>
      </c>
      <c r="F146" s="20">
        <v>1</v>
      </c>
      <c r="G146" s="5">
        <f t="shared" si="19"/>
        <v>65</v>
      </c>
    </row>
    <row r="147" spans="1:7">
      <c r="A147" s="59" t="s">
        <v>13</v>
      </c>
      <c r="B147" s="59" t="s">
        <v>8</v>
      </c>
      <c r="C147" s="59" t="s">
        <v>396</v>
      </c>
      <c r="D147" s="20" t="s">
        <v>289</v>
      </c>
      <c r="E147" s="21">
        <v>60</v>
      </c>
      <c r="F147" s="20">
        <v>1</v>
      </c>
      <c r="G147" s="5">
        <f t="shared" si="19"/>
        <v>60</v>
      </c>
    </row>
    <row r="148" spans="1:7">
      <c r="A148" s="59" t="s">
        <v>13</v>
      </c>
      <c r="B148" s="59" t="s">
        <v>8</v>
      </c>
      <c r="C148" s="59" t="s">
        <v>396</v>
      </c>
      <c r="D148" s="20" t="s">
        <v>293</v>
      </c>
      <c r="E148" s="21">
        <v>60</v>
      </c>
      <c r="F148" s="20">
        <v>1</v>
      </c>
      <c r="G148" s="5">
        <f t="shared" si="19"/>
        <v>60</v>
      </c>
    </row>
    <row r="149" spans="1:7">
      <c r="A149" s="59" t="s">
        <v>13</v>
      </c>
      <c r="B149" s="59" t="s">
        <v>8</v>
      </c>
      <c r="C149" s="59" t="s">
        <v>409</v>
      </c>
      <c r="D149" s="20" t="s">
        <v>291</v>
      </c>
      <c r="E149" s="16">
        <v>55</v>
      </c>
      <c r="F149" s="59">
        <v>2</v>
      </c>
      <c r="G149" s="5">
        <f t="shared" si="19"/>
        <v>110</v>
      </c>
    </row>
    <row r="150" spans="1:7">
      <c r="A150" s="59" t="s">
        <v>13</v>
      </c>
      <c r="B150" s="59" t="s">
        <v>434</v>
      </c>
      <c r="C150" s="59" t="s">
        <v>405</v>
      </c>
      <c r="D150" s="14" t="s">
        <v>283</v>
      </c>
      <c r="E150" s="16">
        <v>90</v>
      </c>
      <c r="F150" s="14">
        <v>8</v>
      </c>
      <c r="G150" s="5">
        <f t="shared" si="19"/>
        <v>720</v>
      </c>
    </row>
    <row r="151" spans="1:7">
      <c r="A151" s="59" t="s">
        <v>13</v>
      </c>
      <c r="B151" s="59" t="s">
        <v>434</v>
      </c>
      <c r="C151" s="59" t="s">
        <v>405</v>
      </c>
      <c r="D151" s="14" t="s">
        <v>289</v>
      </c>
      <c r="E151" s="16">
        <v>90</v>
      </c>
      <c r="F151" s="14">
        <v>1</v>
      </c>
      <c r="G151" s="5">
        <f t="shared" si="19"/>
        <v>90</v>
      </c>
    </row>
    <row r="152" spans="1:7">
      <c r="A152" s="59" t="s">
        <v>13</v>
      </c>
      <c r="B152" s="59" t="s">
        <v>8</v>
      </c>
      <c r="C152" s="59" t="s">
        <v>404</v>
      </c>
      <c r="D152" s="20" t="s">
        <v>380</v>
      </c>
      <c r="E152" s="21">
        <v>45</v>
      </c>
      <c r="F152" s="20">
        <v>13</v>
      </c>
      <c r="G152" s="5">
        <f t="shared" si="19"/>
        <v>585</v>
      </c>
    </row>
    <row r="153" spans="1:7">
      <c r="A153" s="59" t="s">
        <v>13</v>
      </c>
      <c r="B153" s="59" t="s">
        <v>8</v>
      </c>
      <c r="C153" s="59" t="s">
        <v>404</v>
      </c>
      <c r="D153" s="20" t="s">
        <v>283</v>
      </c>
      <c r="E153" s="21">
        <v>45</v>
      </c>
      <c r="F153" s="59">
        <v>4</v>
      </c>
      <c r="G153" s="5">
        <f t="shared" si="19"/>
        <v>180</v>
      </c>
    </row>
    <row r="154" spans="1:7">
      <c r="A154" s="59" t="s">
        <v>13</v>
      </c>
      <c r="B154" s="59" t="s">
        <v>434</v>
      </c>
      <c r="C154" s="59" t="s">
        <v>404</v>
      </c>
      <c r="D154" s="14" t="s">
        <v>289</v>
      </c>
      <c r="E154" s="21">
        <v>45</v>
      </c>
      <c r="F154" s="14">
        <v>8</v>
      </c>
      <c r="G154" s="5">
        <f t="shared" si="19"/>
        <v>360</v>
      </c>
    </row>
    <row r="155" spans="1:7">
      <c r="A155" s="59" t="s">
        <v>13</v>
      </c>
      <c r="B155" s="59" t="s">
        <v>434</v>
      </c>
      <c r="C155" s="59" t="s">
        <v>404</v>
      </c>
      <c r="D155" s="14" t="s">
        <v>291</v>
      </c>
      <c r="E155" s="21">
        <v>45</v>
      </c>
      <c r="F155" s="14">
        <v>2</v>
      </c>
      <c r="G155" s="5">
        <f t="shared" si="19"/>
        <v>90</v>
      </c>
    </row>
    <row r="157" spans="1:7">
      <c r="A157" s="12" t="s">
        <v>40</v>
      </c>
      <c r="B157" s="12" t="s">
        <v>41</v>
      </c>
      <c r="C157" s="12" t="s">
        <v>42</v>
      </c>
      <c r="D157" s="12" t="s">
        <v>43</v>
      </c>
      <c r="E157" s="13" t="s">
        <v>45</v>
      </c>
      <c r="F157" s="12" t="s">
        <v>46</v>
      </c>
    </row>
    <row r="158" spans="1:7">
      <c r="A158" s="59" t="s">
        <v>13</v>
      </c>
      <c r="B158" s="59" t="s">
        <v>7</v>
      </c>
      <c r="C158" s="59" t="s">
        <v>394</v>
      </c>
      <c r="D158" s="20" t="s">
        <v>283</v>
      </c>
      <c r="E158" s="21">
        <v>25</v>
      </c>
      <c r="F158" s="20">
        <v>1</v>
      </c>
      <c r="G158" s="5">
        <f t="shared" ref="G158:G166" si="20">SUM(E158*F158)</f>
        <v>25</v>
      </c>
    </row>
    <row r="159" spans="1:7">
      <c r="A159" s="59" t="s">
        <v>13</v>
      </c>
      <c r="B159" s="59" t="s">
        <v>7</v>
      </c>
      <c r="C159" s="59" t="s">
        <v>394</v>
      </c>
      <c r="D159" s="20" t="s">
        <v>289</v>
      </c>
      <c r="E159" s="16">
        <v>25</v>
      </c>
      <c r="F159" s="59">
        <v>3</v>
      </c>
      <c r="G159" s="5">
        <f t="shared" si="20"/>
        <v>75</v>
      </c>
    </row>
    <row r="160" spans="1:7">
      <c r="A160" s="59" t="s">
        <v>13</v>
      </c>
      <c r="B160" s="59" t="s">
        <v>7</v>
      </c>
      <c r="C160" s="59" t="s">
        <v>394</v>
      </c>
      <c r="D160" s="20" t="s">
        <v>291</v>
      </c>
      <c r="E160" s="21">
        <v>30</v>
      </c>
      <c r="F160" s="20">
        <v>1</v>
      </c>
      <c r="G160" s="5">
        <f t="shared" si="20"/>
        <v>30</v>
      </c>
    </row>
    <row r="161" spans="1:7">
      <c r="A161" s="59" t="s">
        <v>13</v>
      </c>
      <c r="B161" s="59" t="s">
        <v>7</v>
      </c>
      <c r="C161" s="59" t="s">
        <v>394</v>
      </c>
      <c r="D161" s="20" t="s">
        <v>291</v>
      </c>
      <c r="E161" s="21">
        <v>35</v>
      </c>
      <c r="F161" s="20">
        <v>3</v>
      </c>
      <c r="G161" s="5">
        <f t="shared" si="20"/>
        <v>105</v>
      </c>
    </row>
    <row r="162" spans="1:7">
      <c r="A162" s="59" t="s">
        <v>13</v>
      </c>
      <c r="B162" s="59" t="s">
        <v>7</v>
      </c>
      <c r="C162" s="59" t="s">
        <v>394</v>
      </c>
      <c r="D162" s="20" t="s">
        <v>291</v>
      </c>
      <c r="E162" s="21">
        <v>55</v>
      </c>
      <c r="F162" s="20">
        <v>1</v>
      </c>
      <c r="G162" s="5">
        <f t="shared" si="20"/>
        <v>55</v>
      </c>
    </row>
    <row r="163" spans="1:7">
      <c r="A163" s="59" t="s">
        <v>13</v>
      </c>
      <c r="B163" s="59" t="s">
        <v>7</v>
      </c>
      <c r="C163" s="59" t="s">
        <v>418</v>
      </c>
      <c r="D163" s="20" t="s">
        <v>283</v>
      </c>
      <c r="E163" s="21">
        <v>60</v>
      </c>
      <c r="F163" s="20">
        <v>1</v>
      </c>
      <c r="G163" s="5">
        <f t="shared" si="20"/>
        <v>60</v>
      </c>
    </row>
    <row r="164" spans="1:7">
      <c r="A164" s="59" t="s">
        <v>13</v>
      </c>
      <c r="B164" s="59" t="s">
        <v>7</v>
      </c>
      <c r="C164" s="59" t="s">
        <v>418</v>
      </c>
      <c r="D164" s="20" t="s">
        <v>289</v>
      </c>
      <c r="E164" s="21">
        <v>55</v>
      </c>
      <c r="F164" s="20">
        <v>1</v>
      </c>
      <c r="G164" s="5">
        <f t="shared" si="20"/>
        <v>55</v>
      </c>
    </row>
    <row r="165" spans="1:7">
      <c r="A165" s="59" t="s">
        <v>13</v>
      </c>
      <c r="B165" s="59" t="s">
        <v>7</v>
      </c>
      <c r="C165" s="59" t="s">
        <v>418</v>
      </c>
      <c r="D165" s="20" t="s">
        <v>291</v>
      </c>
      <c r="E165" s="21">
        <v>70</v>
      </c>
      <c r="F165" s="20">
        <v>1</v>
      </c>
      <c r="G165" s="5">
        <f t="shared" si="20"/>
        <v>70</v>
      </c>
    </row>
    <row r="166" spans="1:7">
      <c r="A166" s="59" t="s">
        <v>13</v>
      </c>
      <c r="B166" s="59" t="s">
        <v>7</v>
      </c>
      <c r="C166" s="59" t="s">
        <v>395</v>
      </c>
      <c r="D166" s="20" t="s">
        <v>297</v>
      </c>
      <c r="E166" s="21">
        <v>55</v>
      </c>
      <c r="F166" s="20">
        <v>1</v>
      </c>
      <c r="G166" s="5">
        <f t="shared" si="20"/>
        <v>55</v>
      </c>
    </row>
    <row r="168" spans="1:7">
      <c r="F168" s="19" t="s">
        <v>17</v>
      </c>
      <c r="G168" s="18">
        <f>SUM(G2:G166)</f>
        <v>138640</v>
      </c>
    </row>
    <row r="169" spans="1:7">
      <c r="F169" s="19"/>
    </row>
    <row r="170" spans="1:7">
      <c r="F170" s="19" t="s">
        <v>16</v>
      </c>
      <c r="G170" s="2">
        <f>SUM(F2:F166)</f>
        <v>4924</v>
      </c>
    </row>
    <row r="171" spans="1:7">
      <c r="F171" s="19"/>
    </row>
    <row r="172" spans="1:7">
      <c r="F172" s="19" t="s">
        <v>47</v>
      </c>
      <c r="G172" s="18">
        <f>SUM(G168/G170)</f>
        <v>28.155970755483345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topLeftCell="A13" workbookViewId="0">
      <selection activeCell="G1" sqref="G1"/>
    </sheetView>
  </sheetViews>
  <sheetFormatPr defaultColWidth="10.6640625" defaultRowHeight="15"/>
  <sheetData>
    <row r="1" spans="1:12">
      <c r="A1" s="27" t="s">
        <v>40</v>
      </c>
      <c r="B1" s="27" t="s">
        <v>41</v>
      </c>
      <c r="C1" s="27" t="s">
        <v>42</v>
      </c>
      <c r="D1" s="27" t="s">
        <v>43</v>
      </c>
      <c r="E1" s="28" t="s">
        <v>45</v>
      </c>
      <c r="F1" s="27" t="s">
        <v>46</v>
      </c>
      <c r="G1" s="12" t="s">
        <v>412</v>
      </c>
      <c r="H1" s="29"/>
      <c r="I1" s="32" t="s">
        <v>4</v>
      </c>
      <c r="J1" s="32" t="s">
        <v>1</v>
      </c>
      <c r="K1" s="32" t="s">
        <v>2</v>
      </c>
      <c r="L1" s="32" t="s">
        <v>3</v>
      </c>
    </row>
    <row r="2" spans="1:12">
      <c r="A2" s="33" t="s">
        <v>15</v>
      </c>
      <c r="B2" s="34" t="s">
        <v>7</v>
      </c>
      <c r="C2" s="34" t="s">
        <v>435</v>
      </c>
      <c r="D2" s="36" t="s">
        <v>283</v>
      </c>
      <c r="E2" s="35">
        <v>298</v>
      </c>
      <c r="F2" s="36">
        <v>24</v>
      </c>
      <c r="G2" s="48">
        <v>7152</v>
      </c>
      <c r="H2" s="29"/>
      <c r="I2" s="29" t="s">
        <v>436</v>
      </c>
      <c r="J2" s="29" t="s">
        <v>7</v>
      </c>
      <c r="K2" s="29">
        <v>306</v>
      </c>
      <c r="L2" s="37">
        <v>82429</v>
      </c>
    </row>
    <row r="3" spans="1:12">
      <c r="A3" s="40" t="s">
        <v>15</v>
      </c>
      <c r="B3" s="41" t="s">
        <v>7</v>
      </c>
      <c r="C3" s="41" t="s">
        <v>435</v>
      </c>
      <c r="D3" s="43" t="s">
        <v>289</v>
      </c>
      <c r="E3" s="42">
        <v>168</v>
      </c>
      <c r="F3" s="41">
        <v>3</v>
      </c>
      <c r="G3" s="48">
        <v>504</v>
      </c>
      <c r="H3" s="29"/>
      <c r="I3" s="29"/>
      <c r="J3" s="29"/>
      <c r="K3" s="29"/>
      <c r="L3" s="29"/>
    </row>
    <row r="4" spans="1:12">
      <c r="A4" s="40" t="s">
        <v>15</v>
      </c>
      <c r="B4" s="41" t="s">
        <v>7</v>
      </c>
      <c r="C4" s="41" t="s">
        <v>435</v>
      </c>
      <c r="D4" s="43" t="s">
        <v>289</v>
      </c>
      <c r="E4" s="42">
        <v>298</v>
      </c>
      <c r="F4" s="43">
        <v>40</v>
      </c>
      <c r="G4" s="48">
        <v>11920</v>
      </c>
      <c r="H4" s="29"/>
      <c r="I4" s="29"/>
      <c r="J4" s="29"/>
      <c r="K4" s="29"/>
      <c r="L4" s="29"/>
    </row>
    <row r="5" spans="1:12">
      <c r="A5" s="40" t="s">
        <v>15</v>
      </c>
      <c r="B5" s="41" t="s">
        <v>7</v>
      </c>
      <c r="C5" s="41" t="s">
        <v>435</v>
      </c>
      <c r="D5" s="43" t="s">
        <v>291</v>
      </c>
      <c r="E5" s="42">
        <v>168</v>
      </c>
      <c r="F5" s="43">
        <v>3</v>
      </c>
      <c r="G5" s="48">
        <v>504</v>
      </c>
      <c r="H5" s="29"/>
      <c r="I5" s="29"/>
      <c r="J5" s="29"/>
      <c r="K5" s="29"/>
      <c r="L5" s="29"/>
    </row>
    <row r="6" spans="1:12">
      <c r="A6" s="40" t="s">
        <v>15</v>
      </c>
      <c r="B6" s="41" t="s">
        <v>7</v>
      </c>
      <c r="C6" s="41" t="s">
        <v>435</v>
      </c>
      <c r="D6" s="43" t="s">
        <v>291</v>
      </c>
      <c r="E6" s="42">
        <v>298</v>
      </c>
      <c r="F6" s="43">
        <v>63</v>
      </c>
      <c r="G6" s="48">
        <v>18774</v>
      </c>
      <c r="H6" s="29"/>
      <c r="I6" s="29"/>
      <c r="J6" s="29"/>
      <c r="K6" s="29" t="s">
        <v>381</v>
      </c>
      <c r="L6" s="29" t="s">
        <v>382</v>
      </c>
    </row>
    <row r="7" spans="1:12">
      <c r="A7" s="40" t="s">
        <v>15</v>
      </c>
      <c r="B7" s="41" t="s">
        <v>7</v>
      </c>
      <c r="C7" s="41" t="s">
        <v>435</v>
      </c>
      <c r="D7" s="43" t="s">
        <v>293</v>
      </c>
      <c r="E7" s="42">
        <v>168</v>
      </c>
      <c r="F7" s="43">
        <v>9</v>
      </c>
      <c r="G7" s="48">
        <v>1512</v>
      </c>
      <c r="H7" s="29"/>
      <c r="I7" s="29"/>
      <c r="J7" s="29"/>
      <c r="K7" s="29">
        <v>306</v>
      </c>
      <c r="L7" s="37">
        <v>82429</v>
      </c>
    </row>
    <row r="8" spans="1:12">
      <c r="A8" s="40" t="s">
        <v>15</v>
      </c>
      <c r="B8" s="41" t="s">
        <v>7</v>
      </c>
      <c r="C8" s="41" t="s">
        <v>435</v>
      </c>
      <c r="D8" s="43" t="s">
        <v>293</v>
      </c>
      <c r="E8" s="42">
        <v>298</v>
      </c>
      <c r="F8" s="43">
        <v>58</v>
      </c>
      <c r="G8" s="48">
        <v>17284</v>
      </c>
      <c r="H8" s="29"/>
      <c r="I8" s="29"/>
      <c r="J8" s="29"/>
      <c r="K8" s="29"/>
      <c r="L8" s="29"/>
    </row>
    <row r="9" spans="1:12">
      <c r="A9" s="40" t="s">
        <v>15</v>
      </c>
      <c r="B9" s="41" t="s">
        <v>7</v>
      </c>
      <c r="C9" s="41" t="s">
        <v>435</v>
      </c>
      <c r="D9" s="43" t="s">
        <v>297</v>
      </c>
      <c r="E9" s="42">
        <v>168</v>
      </c>
      <c r="F9" s="43">
        <v>3</v>
      </c>
      <c r="G9" s="48">
        <v>504</v>
      </c>
      <c r="H9" s="29"/>
      <c r="I9" s="29"/>
      <c r="J9" s="29"/>
      <c r="K9" s="29"/>
      <c r="L9" s="29"/>
    </row>
    <row r="10" spans="1:12">
      <c r="A10" s="40" t="s">
        <v>15</v>
      </c>
      <c r="B10" s="41" t="s">
        <v>7</v>
      </c>
      <c r="C10" s="41" t="s">
        <v>435</v>
      </c>
      <c r="D10" s="43" t="s">
        <v>297</v>
      </c>
      <c r="E10" s="42">
        <v>298</v>
      </c>
      <c r="F10" s="43">
        <v>10</v>
      </c>
      <c r="G10" s="48">
        <v>2980</v>
      </c>
      <c r="H10" s="29"/>
      <c r="I10" s="29"/>
      <c r="J10" s="29"/>
      <c r="K10" s="29"/>
      <c r="L10" s="29"/>
    </row>
    <row r="11" spans="1:12">
      <c r="A11" s="40"/>
      <c r="B11" s="41"/>
      <c r="C11" s="41"/>
      <c r="D11" s="43"/>
      <c r="E11" s="42"/>
      <c r="F11" s="43"/>
      <c r="G11" s="29"/>
      <c r="H11" s="29"/>
      <c r="I11" s="29"/>
      <c r="J11" s="29"/>
      <c r="K11" s="29" t="s">
        <v>383</v>
      </c>
      <c r="L11" s="29"/>
    </row>
    <row r="12" spans="1:12">
      <c r="A12" s="52"/>
      <c r="B12" s="53"/>
      <c r="C12" s="53"/>
      <c r="D12" s="55"/>
      <c r="E12" s="54"/>
      <c r="F12" s="55"/>
      <c r="G12" s="29"/>
      <c r="H12" s="29"/>
      <c r="I12" s="29"/>
      <c r="J12" s="29"/>
      <c r="K12" s="29"/>
      <c r="L12" s="29"/>
    </row>
    <row r="13" spans="1:12">
      <c r="A13" s="40"/>
      <c r="B13" s="41"/>
      <c r="C13" s="41"/>
      <c r="D13" s="43"/>
      <c r="E13" s="42"/>
      <c r="F13" s="43"/>
      <c r="G13" s="29"/>
      <c r="H13" s="29"/>
      <c r="I13" s="29"/>
      <c r="J13" s="29"/>
      <c r="K13" s="29"/>
      <c r="L13" s="29"/>
    </row>
    <row r="14" spans="1:12">
      <c r="A14" s="40" t="s">
        <v>15</v>
      </c>
      <c r="B14" s="41" t="s">
        <v>7</v>
      </c>
      <c r="C14" s="41" t="s">
        <v>415</v>
      </c>
      <c r="D14" s="43" t="s">
        <v>283</v>
      </c>
      <c r="E14" s="42">
        <v>228</v>
      </c>
      <c r="F14" s="43">
        <v>2</v>
      </c>
      <c r="G14" s="48">
        <v>456</v>
      </c>
      <c r="H14" s="29"/>
      <c r="I14" s="29"/>
      <c r="J14" s="29"/>
      <c r="K14" s="29"/>
      <c r="L14" s="29"/>
    </row>
    <row r="15" spans="1:12">
      <c r="A15" s="40" t="s">
        <v>15</v>
      </c>
      <c r="B15" s="41" t="s">
        <v>7</v>
      </c>
      <c r="C15" s="41" t="s">
        <v>415</v>
      </c>
      <c r="D15" s="43" t="s">
        <v>289</v>
      </c>
      <c r="E15" s="42">
        <v>228</v>
      </c>
      <c r="F15" s="43">
        <v>6</v>
      </c>
      <c r="G15" s="48">
        <v>1368</v>
      </c>
      <c r="H15" s="29"/>
      <c r="I15" s="29"/>
      <c r="J15" s="29"/>
      <c r="K15" s="29"/>
      <c r="L15" s="29"/>
    </row>
    <row r="16" spans="1:12">
      <c r="A16" s="40" t="s">
        <v>15</v>
      </c>
      <c r="B16" s="41" t="s">
        <v>7</v>
      </c>
      <c r="C16" s="41" t="s">
        <v>415</v>
      </c>
      <c r="D16" s="43" t="s">
        <v>291</v>
      </c>
      <c r="E16" s="42">
        <v>228</v>
      </c>
      <c r="F16" s="43">
        <v>17</v>
      </c>
      <c r="G16" s="48">
        <v>3876</v>
      </c>
      <c r="H16" s="29"/>
      <c r="I16" s="29"/>
      <c r="J16" s="29"/>
      <c r="K16" s="29"/>
      <c r="L16" s="29"/>
    </row>
    <row r="17" spans="1:12">
      <c r="A17" s="40" t="s">
        <v>15</v>
      </c>
      <c r="B17" s="41" t="s">
        <v>7</v>
      </c>
      <c r="C17" s="41" t="s">
        <v>415</v>
      </c>
      <c r="D17" s="43" t="s">
        <v>293</v>
      </c>
      <c r="E17" s="42">
        <v>228</v>
      </c>
      <c r="F17" s="43">
        <v>49</v>
      </c>
      <c r="G17" s="48">
        <v>11172</v>
      </c>
      <c r="H17" s="29"/>
      <c r="I17" s="29"/>
      <c r="J17" s="29"/>
      <c r="K17" s="29"/>
      <c r="L17" s="29"/>
    </row>
    <row r="18" spans="1:12">
      <c r="A18" s="89"/>
      <c r="B18" s="43"/>
      <c r="C18" s="43"/>
      <c r="D18" s="43"/>
      <c r="E18" s="42"/>
      <c r="F18" s="43"/>
      <c r="G18" s="29"/>
      <c r="H18" s="29"/>
      <c r="I18" s="29"/>
      <c r="J18" s="29"/>
      <c r="K18" s="29"/>
      <c r="L18" s="29"/>
    </row>
    <row r="19" spans="1:12">
      <c r="A19" s="44"/>
      <c r="B19" s="44"/>
      <c r="C19" s="44"/>
      <c r="D19" s="46"/>
      <c r="E19" s="45"/>
      <c r="F19" s="46"/>
      <c r="G19" s="29"/>
      <c r="H19" s="29"/>
      <c r="I19" s="29"/>
      <c r="J19" s="29"/>
      <c r="K19" s="29"/>
      <c r="L19" s="29"/>
    </row>
    <row r="20" spans="1:12">
      <c r="A20" s="27" t="s">
        <v>40</v>
      </c>
      <c r="B20" s="27" t="s">
        <v>41</v>
      </c>
      <c r="C20" s="27" t="s">
        <v>42</v>
      </c>
      <c r="D20" s="27" t="s">
        <v>43</v>
      </c>
      <c r="E20" s="28" t="s">
        <v>45</v>
      </c>
      <c r="F20" s="27" t="s">
        <v>46</v>
      </c>
      <c r="G20" s="29"/>
      <c r="H20" s="29"/>
      <c r="I20" s="29"/>
      <c r="J20" s="29"/>
      <c r="K20" s="29"/>
      <c r="L20" s="29"/>
    </row>
    <row r="21" spans="1:12">
      <c r="A21" s="33" t="s">
        <v>15</v>
      </c>
      <c r="B21" s="34" t="s">
        <v>7</v>
      </c>
      <c r="C21" s="34" t="s">
        <v>435</v>
      </c>
      <c r="D21" s="36" t="s">
        <v>283</v>
      </c>
      <c r="E21" s="35">
        <v>298</v>
      </c>
      <c r="F21" s="36">
        <v>2</v>
      </c>
      <c r="G21" s="48">
        <v>596</v>
      </c>
      <c r="H21" s="29"/>
      <c r="I21" s="29"/>
      <c r="J21" s="29"/>
      <c r="K21" s="29"/>
      <c r="L21" s="29"/>
    </row>
    <row r="22" spans="1:12">
      <c r="A22" s="40" t="s">
        <v>15</v>
      </c>
      <c r="B22" s="41" t="s">
        <v>7</v>
      </c>
      <c r="C22" s="41" t="s">
        <v>435</v>
      </c>
      <c r="D22" s="43" t="s">
        <v>289</v>
      </c>
      <c r="E22" s="42">
        <v>125</v>
      </c>
      <c r="F22" s="41">
        <v>1</v>
      </c>
      <c r="G22" s="48">
        <v>125</v>
      </c>
      <c r="H22" s="29"/>
      <c r="I22" s="29"/>
      <c r="J22" s="29"/>
      <c r="K22" s="29"/>
      <c r="L22" s="29"/>
    </row>
    <row r="23" spans="1:12">
      <c r="A23" s="40" t="s">
        <v>15</v>
      </c>
      <c r="B23" s="41" t="s">
        <v>7</v>
      </c>
      <c r="C23" s="41" t="s">
        <v>435</v>
      </c>
      <c r="D23" s="43" t="s">
        <v>289</v>
      </c>
      <c r="E23" s="42">
        <v>168</v>
      </c>
      <c r="F23" s="43">
        <v>2</v>
      </c>
      <c r="G23" s="48">
        <v>336</v>
      </c>
      <c r="H23" s="29"/>
      <c r="I23" s="29"/>
      <c r="J23" s="29"/>
      <c r="K23" s="29"/>
      <c r="L23" s="29"/>
    </row>
    <row r="24" spans="1:12">
      <c r="A24" s="40" t="s">
        <v>15</v>
      </c>
      <c r="B24" s="41" t="s">
        <v>7</v>
      </c>
      <c r="C24" s="41" t="s">
        <v>435</v>
      </c>
      <c r="D24" s="43" t="s">
        <v>289</v>
      </c>
      <c r="E24" s="42">
        <v>298</v>
      </c>
      <c r="F24" s="43">
        <v>2</v>
      </c>
      <c r="G24" s="48">
        <v>596</v>
      </c>
      <c r="H24" s="29"/>
      <c r="I24" s="29"/>
      <c r="J24" s="29"/>
      <c r="K24" s="29"/>
      <c r="L24" s="29"/>
    </row>
    <row r="25" spans="1:12">
      <c r="A25" s="40" t="s">
        <v>15</v>
      </c>
      <c r="B25" s="41" t="s">
        <v>7</v>
      </c>
      <c r="C25" s="41" t="s">
        <v>435</v>
      </c>
      <c r="D25" s="43" t="s">
        <v>291</v>
      </c>
      <c r="E25" s="42">
        <v>168</v>
      </c>
      <c r="F25" s="43">
        <v>2</v>
      </c>
      <c r="G25" s="48">
        <v>336</v>
      </c>
      <c r="H25" s="29"/>
      <c r="I25" s="29"/>
      <c r="J25" s="29"/>
      <c r="K25" s="29"/>
      <c r="L25" s="29"/>
    </row>
    <row r="26" spans="1:12">
      <c r="A26" s="40" t="s">
        <v>15</v>
      </c>
      <c r="B26" s="41" t="s">
        <v>7</v>
      </c>
      <c r="C26" s="41" t="s">
        <v>435</v>
      </c>
      <c r="D26" s="43" t="s">
        <v>291</v>
      </c>
      <c r="E26" s="42">
        <v>298</v>
      </c>
      <c r="F26" s="43">
        <v>1</v>
      </c>
      <c r="G26" s="48">
        <v>298</v>
      </c>
      <c r="H26" s="29"/>
      <c r="I26" s="29"/>
      <c r="J26" s="29"/>
      <c r="K26" s="29"/>
      <c r="L26" s="29"/>
    </row>
    <row r="27" spans="1:12">
      <c r="A27" s="40" t="s">
        <v>15</v>
      </c>
      <c r="B27" s="41" t="s">
        <v>7</v>
      </c>
      <c r="C27" s="41" t="s">
        <v>435</v>
      </c>
      <c r="D27" s="43" t="s">
        <v>293</v>
      </c>
      <c r="E27" s="42">
        <v>168</v>
      </c>
      <c r="F27" s="43">
        <v>1</v>
      </c>
      <c r="G27" s="48">
        <v>168</v>
      </c>
      <c r="H27" s="29"/>
      <c r="I27" s="29"/>
      <c r="J27" s="29"/>
      <c r="K27" s="29"/>
      <c r="L27" s="29"/>
    </row>
    <row r="28" spans="1:12">
      <c r="A28" s="40" t="s">
        <v>15</v>
      </c>
      <c r="B28" s="41" t="s">
        <v>7</v>
      </c>
      <c r="C28" s="41" t="s">
        <v>435</v>
      </c>
      <c r="D28" s="43" t="s">
        <v>293</v>
      </c>
      <c r="E28" s="42">
        <v>298</v>
      </c>
      <c r="F28" s="43">
        <v>3</v>
      </c>
      <c r="G28" s="48">
        <v>894</v>
      </c>
      <c r="H28" s="29"/>
      <c r="I28" s="29"/>
      <c r="J28" s="29"/>
      <c r="K28" s="29"/>
      <c r="L28" s="29"/>
    </row>
    <row r="29" spans="1:12">
      <c r="A29" s="40" t="s">
        <v>15</v>
      </c>
      <c r="B29" s="41" t="s">
        <v>7</v>
      </c>
      <c r="C29" s="41" t="s">
        <v>435</v>
      </c>
      <c r="D29" s="43" t="s">
        <v>297</v>
      </c>
      <c r="E29" s="42">
        <v>298</v>
      </c>
      <c r="F29" s="43">
        <v>2</v>
      </c>
      <c r="G29" s="48">
        <v>596</v>
      </c>
      <c r="H29" s="29"/>
      <c r="I29" s="29"/>
      <c r="J29" s="29"/>
      <c r="K29" s="29"/>
      <c r="L29" s="29"/>
    </row>
    <row r="30" spans="1:12">
      <c r="A30" s="40" t="s">
        <v>15</v>
      </c>
      <c r="B30" s="41" t="s">
        <v>7</v>
      </c>
      <c r="C30" s="41" t="s">
        <v>401</v>
      </c>
      <c r="D30" s="43" t="s">
        <v>289</v>
      </c>
      <c r="E30" s="42">
        <v>228</v>
      </c>
      <c r="F30" s="41">
        <v>1</v>
      </c>
      <c r="G30" s="48">
        <v>228</v>
      </c>
      <c r="H30" s="29"/>
      <c r="I30" s="29"/>
      <c r="J30" s="29"/>
      <c r="K30" s="29"/>
      <c r="L30" s="29"/>
    </row>
    <row r="31" spans="1:12">
      <c r="A31" s="40" t="s">
        <v>15</v>
      </c>
      <c r="B31" s="41" t="s">
        <v>7</v>
      </c>
      <c r="C31" s="41" t="s">
        <v>401</v>
      </c>
      <c r="D31" s="43" t="s">
        <v>297</v>
      </c>
      <c r="E31" s="42">
        <v>125</v>
      </c>
      <c r="F31" s="43">
        <v>1</v>
      </c>
      <c r="G31" s="48">
        <v>125</v>
      </c>
      <c r="H31" s="29"/>
      <c r="I31" s="29"/>
      <c r="J31" s="29"/>
      <c r="K31" s="29"/>
      <c r="L31" s="29"/>
    </row>
    <row r="32" spans="1:12">
      <c r="A32" s="40" t="s">
        <v>15</v>
      </c>
      <c r="B32" s="41" t="s">
        <v>7</v>
      </c>
      <c r="C32" s="41" t="s">
        <v>396</v>
      </c>
      <c r="D32" s="43" t="s">
        <v>293</v>
      </c>
      <c r="E32" s="42">
        <v>125</v>
      </c>
      <c r="F32" s="43">
        <v>1</v>
      </c>
      <c r="G32" s="48">
        <v>125</v>
      </c>
      <c r="H32" s="29"/>
      <c r="I32" s="29"/>
      <c r="J32" s="29"/>
      <c r="K32" s="29"/>
      <c r="L32" s="29"/>
    </row>
    <row r="33" spans="1:12">
      <c r="A33" s="44"/>
      <c r="B33" s="44"/>
      <c r="C33" s="44"/>
      <c r="D33" s="46"/>
      <c r="E33" s="45"/>
      <c r="F33" s="46"/>
      <c r="G33" s="29"/>
      <c r="H33" s="29"/>
      <c r="I33" s="29"/>
      <c r="J33" s="29"/>
      <c r="K33" s="29"/>
      <c r="L33" s="29"/>
    </row>
    <row r="34" spans="1:12">
      <c r="A34" s="46"/>
      <c r="B34" s="46"/>
      <c r="C34" s="46"/>
      <c r="D34" s="46"/>
      <c r="E34" s="45"/>
      <c r="F34" s="46" t="s">
        <v>17</v>
      </c>
      <c r="G34" s="37">
        <v>82429</v>
      </c>
      <c r="H34" s="29"/>
      <c r="I34" s="29"/>
      <c r="J34" s="29"/>
      <c r="K34" s="29"/>
      <c r="L34" s="29"/>
    </row>
    <row r="35" spans="1:12">
      <c r="A35" s="44"/>
      <c r="B35" s="44"/>
      <c r="C35" s="44"/>
      <c r="D35" s="46"/>
      <c r="E35" s="45"/>
      <c r="F35" s="46"/>
      <c r="G35" s="29"/>
      <c r="H35" s="29"/>
      <c r="I35" s="29"/>
      <c r="J35" s="29"/>
      <c r="K35" s="29"/>
      <c r="L35" s="29"/>
    </row>
    <row r="36" spans="1:12">
      <c r="A36" s="44"/>
      <c r="B36" s="44"/>
      <c r="C36" s="44"/>
      <c r="D36" s="46"/>
      <c r="E36" s="45"/>
      <c r="F36" s="46" t="s">
        <v>16</v>
      </c>
      <c r="G36" s="29">
        <v>306</v>
      </c>
      <c r="H36" s="29"/>
      <c r="I36" s="29"/>
      <c r="J36" s="29"/>
      <c r="K36" s="29"/>
      <c r="L36" s="29"/>
    </row>
    <row r="37" spans="1:12">
      <c r="A37" s="44"/>
      <c r="B37" s="44"/>
      <c r="C37" s="44"/>
      <c r="D37" s="46"/>
      <c r="E37" s="45"/>
      <c r="F37" s="46"/>
      <c r="G37" s="29"/>
      <c r="H37" s="29"/>
      <c r="I37" s="29"/>
      <c r="J37" s="29"/>
      <c r="K37" s="29"/>
      <c r="L37" s="29"/>
    </row>
    <row r="38" spans="1:12">
      <c r="A38" s="44"/>
      <c r="B38" s="44"/>
      <c r="C38" s="44"/>
      <c r="D38" s="46"/>
      <c r="E38" s="45"/>
      <c r="F38" s="46" t="s">
        <v>47</v>
      </c>
      <c r="G38" s="37">
        <v>269.38</v>
      </c>
      <c r="H38" s="29"/>
      <c r="I38" s="29"/>
      <c r="J38" s="29"/>
      <c r="K38" s="29"/>
      <c r="L38" s="29"/>
    </row>
    <row r="39" spans="1:12">
      <c r="A39" s="44"/>
      <c r="B39" s="44"/>
      <c r="C39" s="46"/>
      <c r="D39" s="46"/>
      <c r="E39" s="45"/>
      <c r="F39" s="46"/>
      <c r="G39" s="29"/>
      <c r="H39" s="29"/>
      <c r="I39" s="29"/>
      <c r="J39" s="29"/>
      <c r="K39" s="29"/>
      <c r="L39" s="29"/>
    </row>
    <row r="40" spans="1:12">
      <c r="A40" s="46"/>
      <c r="B40" s="46"/>
      <c r="C40" s="46"/>
      <c r="D40" s="46"/>
      <c r="E40" s="45"/>
      <c r="F40" s="46"/>
      <c r="G40" s="29"/>
      <c r="H40" s="29"/>
      <c r="I40" s="29"/>
      <c r="J40" s="29"/>
      <c r="K40" s="29"/>
      <c r="L40" s="29"/>
    </row>
    <row r="41" spans="1:12">
      <c r="A41" s="46"/>
      <c r="B41" s="46"/>
      <c r="C41" s="46"/>
      <c r="D41" s="46"/>
      <c r="E41" s="45"/>
      <c r="F41" s="46"/>
      <c r="G41" s="29"/>
      <c r="H41" s="29"/>
      <c r="I41" s="29"/>
      <c r="J41" s="29"/>
      <c r="K41" s="29"/>
      <c r="L41" s="29"/>
    </row>
    <row r="42" spans="1:12">
      <c r="A42" s="46"/>
      <c r="B42" s="46"/>
      <c r="C42" s="46"/>
      <c r="D42" s="46"/>
      <c r="E42" s="45"/>
      <c r="F42" s="46"/>
      <c r="G42" s="29"/>
      <c r="H42" s="29"/>
      <c r="I42" s="29"/>
      <c r="J42" s="29"/>
      <c r="K42" s="29"/>
      <c r="L42" s="29"/>
    </row>
    <row r="43" spans="1:12">
      <c r="A43" s="44"/>
      <c r="B43" s="44"/>
      <c r="C43" s="46"/>
      <c r="D43" s="46"/>
      <c r="E43" s="45"/>
      <c r="F43" s="46"/>
      <c r="G43" s="29"/>
      <c r="H43" s="29"/>
      <c r="I43" s="29"/>
      <c r="J43" s="29"/>
      <c r="K43" s="29"/>
      <c r="L43" s="29"/>
    </row>
    <row r="44" spans="1:12">
      <c r="A44" s="44"/>
      <c r="B44" s="44"/>
      <c r="C44" s="46"/>
      <c r="D44" s="46"/>
      <c r="E44" s="45"/>
      <c r="F44" s="46"/>
      <c r="G44" s="29"/>
      <c r="H44" s="29"/>
      <c r="I44" s="29"/>
      <c r="J44" s="29"/>
      <c r="K44" s="29"/>
      <c r="L44" s="29"/>
    </row>
    <row r="45" spans="1:12">
      <c r="A45" s="44"/>
      <c r="B45" s="44"/>
      <c r="C45" s="46"/>
      <c r="D45" s="46"/>
      <c r="E45" s="45"/>
      <c r="F45" s="46"/>
      <c r="G45" s="29"/>
      <c r="H45" s="29"/>
      <c r="I45" s="29"/>
      <c r="J45" s="29"/>
      <c r="K45" s="29"/>
      <c r="L45" s="29"/>
    </row>
    <row r="46" spans="1:12">
      <c r="A46" s="46"/>
      <c r="B46" s="46"/>
      <c r="C46" s="46"/>
      <c r="D46" s="46"/>
      <c r="E46" s="45"/>
      <c r="F46" s="46"/>
      <c r="G46" s="29"/>
      <c r="H46" s="29"/>
      <c r="I46" s="29"/>
      <c r="J46" s="29"/>
      <c r="K46" s="29"/>
      <c r="L46" s="29"/>
    </row>
    <row r="47" spans="1:12">
      <c r="A47" s="46"/>
      <c r="B47" s="46"/>
      <c r="C47" s="46"/>
      <c r="D47" s="46"/>
      <c r="E47" s="45"/>
      <c r="F47" s="46"/>
      <c r="G47" s="29"/>
      <c r="H47" s="29"/>
      <c r="I47" s="29"/>
      <c r="J47" s="29"/>
      <c r="K47" s="29"/>
      <c r="L47" s="29"/>
    </row>
    <row r="48" spans="1:12">
      <c r="A48" s="49"/>
      <c r="B48" s="49"/>
      <c r="C48" s="49"/>
      <c r="D48" s="49"/>
      <c r="E48" s="49"/>
      <c r="F48" s="49"/>
      <c r="G48" s="29"/>
      <c r="H48" s="29"/>
      <c r="I48" s="29"/>
      <c r="J48" s="29"/>
      <c r="K48" s="29"/>
      <c r="L48" s="29"/>
    </row>
    <row r="49" spans="1:12">
      <c r="A49" s="44"/>
      <c r="B49" s="44"/>
      <c r="C49" s="46"/>
      <c r="D49" s="46"/>
      <c r="E49" s="45"/>
      <c r="F49" s="46"/>
      <c r="G49" s="29"/>
      <c r="H49" s="29"/>
      <c r="I49" s="29"/>
      <c r="J49" s="29"/>
      <c r="K49" s="29"/>
      <c r="L49" s="29"/>
    </row>
    <row r="50" spans="1:12">
      <c r="A50" s="44"/>
      <c r="B50" s="44"/>
      <c r="C50" s="46"/>
      <c r="D50" s="46"/>
      <c r="E50" s="45"/>
      <c r="F50" s="46"/>
      <c r="G50" s="29"/>
      <c r="H50" s="29"/>
      <c r="I50" s="29"/>
      <c r="J50" s="29"/>
      <c r="K50" s="29"/>
      <c r="L50" s="29"/>
    </row>
    <row r="51" spans="1:12">
      <c r="A51" s="44"/>
      <c r="B51" s="44"/>
      <c r="C51" s="46"/>
      <c r="D51" s="46"/>
      <c r="E51" s="45"/>
      <c r="F51" s="46"/>
      <c r="G51" s="29"/>
      <c r="H51" s="29"/>
      <c r="I51" s="29"/>
      <c r="J51" s="29"/>
      <c r="K51" s="29"/>
      <c r="L51" s="29"/>
    </row>
    <row r="52" spans="1:12">
      <c r="A52" s="44"/>
      <c r="B52" s="44"/>
      <c r="C52" s="46"/>
      <c r="D52" s="46"/>
      <c r="E52" s="45"/>
      <c r="F52" s="46"/>
      <c r="G52" s="29"/>
      <c r="H52" s="29"/>
      <c r="I52" s="29"/>
      <c r="J52" s="29"/>
      <c r="K52" s="29"/>
      <c r="L52" s="29"/>
    </row>
    <row r="53" spans="1:12">
      <c r="A53" s="44"/>
      <c r="B53" s="44"/>
      <c r="C53" s="46"/>
      <c r="D53" s="46"/>
      <c r="E53" s="45"/>
      <c r="F53" s="46"/>
      <c r="G53" s="29"/>
      <c r="H53" s="29"/>
      <c r="I53" s="29"/>
      <c r="J53" s="29"/>
      <c r="K53" s="29"/>
      <c r="L53" s="29"/>
    </row>
    <row r="54" spans="1:12">
      <c r="A54" s="44"/>
      <c r="B54" s="44"/>
      <c r="C54" s="46"/>
      <c r="D54" s="46"/>
      <c r="E54" s="45"/>
      <c r="F54" s="46"/>
      <c r="G54" s="29"/>
      <c r="H54" s="29"/>
      <c r="I54" s="29"/>
      <c r="J54" s="29"/>
      <c r="K54" s="29"/>
      <c r="L54" s="29"/>
    </row>
    <row r="55" spans="1:12">
      <c r="A55" s="44"/>
      <c r="B55" s="44"/>
      <c r="C55" s="46"/>
      <c r="D55" s="46"/>
      <c r="E55" s="45"/>
      <c r="F55" s="46"/>
      <c r="G55" s="29"/>
      <c r="H55" s="29"/>
      <c r="I55" s="29"/>
      <c r="J55" s="29"/>
      <c r="K55" s="29"/>
      <c r="L55" s="29"/>
    </row>
    <row r="56" spans="1:12">
      <c r="A56" s="44"/>
      <c r="B56" s="44"/>
      <c r="C56" s="46"/>
      <c r="D56" s="46"/>
      <c r="E56" s="45"/>
      <c r="F56" s="50"/>
      <c r="G56" s="29"/>
      <c r="H56" s="29"/>
      <c r="I56" s="29"/>
      <c r="J56" s="29"/>
      <c r="K56" s="29"/>
      <c r="L56" s="29"/>
    </row>
    <row r="57" spans="1:12">
      <c r="A57" s="44"/>
      <c r="B57" s="44"/>
      <c r="C57" s="46"/>
      <c r="D57" s="46"/>
      <c r="E57" s="45"/>
      <c r="F57" s="46"/>
      <c r="G57" s="29"/>
      <c r="H57" s="29"/>
      <c r="I57" s="29"/>
      <c r="J57" s="29"/>
      <c r="K57" s="29"/>
      <c r="L57" s="29"/>
    </row>
    <row r="58" spans="1:12">
      <c r="A58" s="44"/>
      <c r="B58" s="44"/>
      <c r="C58" s="46"/>
      <c r="D58" s="45"/>
      <c r="E58" s="45"/>
      <c r="F58" s="46"/>
      <c r="G58" s="29"/>
      <c r="H58" s="29"/>
      <c r="I58" s="29"/>
      <c r="J58" s="29"/>
      <c r="K58" s="29"/>
      <c r="L58" s="29"/>
    </row>
    <row r="59" spans="1:12">
      <c r="A59" s="44"/>
      <c r="B59" s="44"/>
      <c r="C59" s="46"/>
      <c r="D59" s="45"/>
      <c r="E59" s="45"/>
      <c r="F59" s="46"/>
      <c r="G59" s="29"/>
      <c r="H59" s="29"/>
      <c r="I59" s="29"/>
      <c r="J59" s="29"/>
      <c r="K59" s="29"/>
      <c r="L59" s="29"/>
    </row>
    <row r="60" spans="1:12">
      <c r="A60" s="44"/>
      <c r="B60" s="44"/>
      <c r="C60" s="46"/>
      <c r="D60" s="45"/>
      <c r="E60" s="45"/>
      <c r="F60" s="46"/>
      <c r="G60" s="29"/>
      <c r="H60" s="29"/>
      <c r="I60" s="29"/>
      <c r="J60" s="29"/>
      <c r="K60" s="29"/>
      <c r="L60" s="29"/>
    </row>
    <row r="61" spans="1:12">
      <c r="A61" s="44"/>
      <c r="B61" s="44"/>
      <c r="C61" s="46"/>
      <c r="D61" s="46"/>
      <c r="E61" s="45"/>
      <c r="F61" s="46"/>
      <c r="G61" s="29"/>
      <c r="H61" s="29"/>
      <c r="I61" s="29"/>
      <c r="J61" s="29"/>
      <c r="K61" s="29"/>
      <c r="L61" s="29"/>
    </row>
    <row r="62" spans="1:12">
      <c r="A62" s="46"/>
      <c r="B62" s="46"/>
      <c r="C62" s="46"/>
      <c r="D62" s="46"/>
      <c r="E62" s="46"/>
      <c r="F62" s="46"/>
      <c r="G62" s="29"/>
      <c r="H62" s="29"/>
      <c r="I62" s="29"/>
      <c r="J62" s="29"/>
      <c r="K62" s="29"/>
      <c r="L62" s="29"/>
    </row>
    <row r="63" spans="1:12">
      <c r="A63" s="44"/>
      <c r="B63" s="44"/>
      <c r="C63" s="44"/>
      <c r="D63" s="46"/>
      <c r="E63" s="45"/>
      <c r="F63" s="46"/>
      <c r="G63" s="29"/>
      <c r="H63" s="29"/>
      <c r="I63" s="29"/>
      <c r="J63" s="29"/>
      <c r="K63" s="29"/>
      <c r="L63" s="29"/>
    </row>
    <row r="64" spans="1:12">
      <c r="A64" s="44"/>
      <c r="B64" s="44"/>
      <c r="C64" s="44"/>
      <c r="D64" s="46"/>
      <c r="E64" s="45"/>
      <c r="F64" s="46"/>
      <c r="G64" s="29"/>
      <c r="H64" s="29"/>
      <c r="I64" s="29"/>
      <c r="J64" s="29"/>
      <c r="K64" s="29"/>
      <c r="L64" s="29"/>
    </row>
    <row r="65" spans="1:12">
      <c r="A65" s="44"/>
      <c r="B65" s="44"/>
      <c r="C65" s="46"/>
      <c r="D65" s="46"/>
      <c r="E65" s="45"/>
      <c r="F65" s="46"/>
      <c r="G65" s="29"/>
      <c r="H65" s="29"/>
      <c r="I65" s="29"/>
      <c r="J65" s="29"/>
      <c r="K65" s="29"/>
      <c r="L65" s="29"/>
    </row>
    <row r="66" spans="1:12">
      <c r="A66" s="44"/>
      <c r="B66" s="44"/>
      <c r="C66" s="46"/>
      <c r="D66" s="46"/>
      <c r="E66" s="45"/>
      <c r="F66" s="46"/>
      <c r="G66" s="29"/>
      <c r="H66" s="29"/>
      <c r="I66" s="29"/>
      <c r="J66" s="29"/>
      <c r="K66" s="29"/>
      <c r="L66" s="29"/>
    </row>
    <row r="67" spans="1:12">
      <c r="A67" s="44"/>
      <c r="B67" s="44"/>
      <c r="C67" s="46"/>
      <c r="D67" s="46"/>
      <c r="E67" s="45"/>
      <c r="F67" s="46"/>
      <c r="G67" s="29"/>
      <c r="H67" s="29"/>
      <c r="I67" s="29"/>
      <c r="J67" s="29"/>
      <c r="K67" s="29"/>
      <c r="L67" s="29"/>
    </row>
    <row r="68" spans="1:12">
      <c r="A68" s="44"/>
      <c r="B68" s="44"/>
      <c r="C68" s="46"/>
      <c r="D68" s="46"/>
      <c r="E68" s="45"/>
      <c r="F68" s="46"/>
      <c r="G68" s="29"/>
      <c r="H68" s="29"/>
      <c r="I68" s="29"/>
      <c r="J68" s="29"/>
      <c r="K68" s="29"/>
      <c r="L68" s="29"/>
    </row>
    <row r="69" spans="1:12">
      <c r="A69" s="44"/>
      <c r="B69" s="44"/>
      <c r="C69" s="46"/>
      <c r="D69" s="46"/>
      <c r="E69" s="45"/>
      <c r="F69" s="46"/>
      <c r="G69" s="29"/>
      <c r="H69" s="29"/>
      <c r="I69" s="29"/>
      <c r="J69" s="29"/>
      <c r="K69" s="29"/>
      <c r="L69" s="29"/>
    </row>
    <row r="70" spans="1:12">
      <c r="A70" s="44"/>
      <c r="B70" s="44"/>
      <c r="C70" s="46"/>
      <c r="D70" s="46"/>
      <c r="E70" s="45"/>
      <c r="F70" s="46"/>
      <c r="G70" s="29"/>
      <c r="H70" s="29"/>
      <c r="I70" s="29"/>
      <c r="J70" s="29"/>
      <c r="K70" s="29"/>
      <c r="L70" s="29"/>
    </row>
    <row r="71" spans="1:12">
      <c r="A71" s="51"/>
      <c r="B71" s="51"/>
      <c r="C71" s="51"/>
      <c r="D71" s="51"/>
      <c r="E71" s="51"/>
      <c r="F71" s="51"/>
      <c r="G71" s="29"/>
      <c r="H71" s="29"/>
      <c r="I71" s="29"/>
      <c r="J71" s="29"/>
      <c r="K71" s="29"/>
      <c r="L71" s="29"/>
    </row>
    <row r="72" spans="1:12">
      <c r="A72" s="51"/>
      <c r="B72" s="51"/>
      <c r="C72" s="51"/>
      <c r="D72" s="51"/>
      <c r="E72" s="51"/>
      <c r="F72" s="51"/>
      <c r="G72" s="29"/>
      <c r="H72" s="29"/>
      <c r="I72" s="29"/>
      <c r="J72" s="29"/>
      <c r="K72" s="29"/>
      <c r="L72" s="29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0"/>
  <sheetViews>
    <sheetView workbookViewId="0">
      <selection activeCell="G1" sqref="G1"/>
    </sheetView>
  </sheetViews>
  <sheetFormatPr defaultColWidth="12.6640625" defaultRowHeight="15"/>
  <cols>
    <col min="1" max="6" width="18.77734375" customWidth="1"/>
  </cols>
  <sheetData>
    <row r="1" spans="1:12" ht="15.75" customHeight="1">
      <c r="A1" s="12" t="s">
        <v>40</v>
      </c>
      <c r="B1" s="12" t="s">
        <v>41</v>
      </c>
      <c r="C1" s="12" t="s">
        <v>42</v>
      </c>
      <c r="D1" s="12" t="s">
        <v>43</v>
      </c>
      <c r="E1" s="13" t="s">
        <v>45</v>
      </c>
      <c r="F1" s="12" t="s">
        <v>46</v>
      </c>
      <c r="G1" s="12" t="s">
        <v>412</v>
      </c>
      <c r="I1" s="58" t="s">
        <v>4</v>
      </c>
      <c r="J1" s="58" t="s">
        <v>1</v>
      </c>
      <c r="K1" s="58" t="s">
        <v>2</v>
      </c>
      <c r="L1" s="58" t="s">
        <v>3</v>
      </c>
    </row>
    <row r="2" spans="1:12" ht="15.75" customHeight="1">
      <c r="A2" s="73" t="s">
        <v>437</v>
      </c>
      <c r="B2" s="73" t="s">
        <v>378</v>
      </c>
      <c r="C2" s="73" t="s">
        <v>395</v>
      </c>
      <c r="D2" s="73" t="s">
        <v>380</v>
      </c>
      <c r="E2" s="72">
        <v>110</v>
      </c>
      <c r="F2" s="73">
        <v>5</v>
      </c>
      <c r="G2" s="5">
        <f t="shared" ref="G2:G15" si="0">SUM(E2*F2)</f>
        <v>550</v>
      </c>
      <c r="I2" s="2" t="s">
        <v>437</v>
      </c>
      <c r="J2" s="2" t="s">
        <v>7</v>
      </c>
      <c r="K2" s="2">
        <f t="shared" ref="K2:L2" si="1">SUM(F2:F15,F19:F22,F26:F61,F155:F159)</f>
        <v>1025</v>
      </c>
      <c r="L2" s="18">
        <f t="shared" si="1"/>
        <v>53222</v>
      </c>
    </row>
    <row r="3" spans="1:12" ht="15.75" customHeight="1">
      <c r="A3" s="73" t="s">
        <v>437</v>
      </c>
      <c r="B3" s="73" t="s">
        <v>378</v>
      </c>
      <c r="C3" s="73" t="s">
        <v>395</v>
      </c>
      <c r="D3" s="73" t="s">
        <v>283</v>
      </c>
      <c r="E3" s="72">
        <v>70</v>
      </c>
      <c r="F3" s="73">
        <v>7</v>
      </c>
      <c r="G3" s="5">
        <f t="shared" si="0"/>
        <v>490</v>
      </c>
      <c r="I3" s="2" t="s">
        <v>437</v>
      </c>
      <c r="J3" s="2" t="s">
        <v>8</v>
      </c>
      <c r="K3" s="2">
        <f t="shared" ref="K3:L3" si="2">SUM(F65:F72,F76:F80,F84:F94,F98:F106,F109:F114,F118,F122:F125,F129:F132,F136:F142,F146:F151)</f>
        <v>941</v>
      </c>
      <c r="L3" s="18">
        <f t="shared" si="2"/>
        <v>82550</v>
      </c>
    </row>
    <row r="4" spans="1:12" ht="15.75" customHeight="1">
      <c r="A4" s="73" t="s">
        <v>437</v>
      </c>
      <c r="B4" s="73" t="s">
        <v>378</v>
      </c>
      <c r="C4" s="73" t="s">
        <v>395</v>
      </c>
      <c r="D4" s="73" t="s">
        <v>283</v>
      </c>
      <c r="E4" s="72">
        <v>85</v>
      </c>
      <c r="F4" s="73">
        <v>2</v>
      </c>
      <c r="G4" s="5">
        <f t="shared" si="0"/>
        <v>170</v>
      </c>
      <c r="I4" s="2" t="s">
        <v>437</v>
      </c>
      <c r="J4" s="2" t="s">
        <v>10</v>
      </c>
      <c r="K4" s="2">
        <f t="shared" ref="K4:L4" si="3">SUM(F164)</f>
        <v>2</v>
      </c>
      <c r="L4" s="18">
        <f t="shared" si="3"/>
        <v>100</v>
      </c>
    </row>
    <row r="5" spans="1:12" ht="15.75" customHeight="1">
      <c r="A5" s="73" t="s">
        <v>437</v>
      </c>
      <c r="B5" s="73" t="s">
        <v>378</v>
      </c>
      <c r="C5" s="73" t="s">
        <v>395</v>
      </c>
      <c r="D5" s="73" t="s">
        <v>283</v>
      </c>
      <c r="E5" s="72">
        <v>110</v>
      </c>
      <c r="F5" s="73">
        <v>3</v>
      </c>
      <c r="G5" s="5">
        <f t="shared" si="0"/>
        <v>330</v>
      </c>
    </row>
    <row r="6" spans="1:12" ht="15.75" customHeight="1">
      <c r="A6" s="73" t="s">
        <v>437</v>
      </c>
      <c r="B6" s="73" t="s">
        <v>378</v>
      </c>
      <c r="C6" s="73" t="s">
        <v>395</v>
      </c>
      <c r="D6" s="73" t="s">
        <v>289</v>
      </c>
      <c r="E6" s="72">
        <v>70</v>
      </c>
      <c r="F6" s="73">
        <v>7</v>
      </c>
      <c r="G6" s="5">
        <f t="shared" si="0"/>
        <v>490</v>
      </c>
      <c r="K6" s="2" t="s">
        <v>381</v>
      </c>
      <c r="L6" s="2" t="s">
        <v>382</v>
      </c>
    </row>
    <row r="7" spans="1:12" ht="15.75" customHeight="1">
      <c r="A7" s="73" t="s">
        <v>437</v>
      </c>
      <c r="B7" s="73" t="s">
        <v>378</v>
      </c>
      <c r="C7" s="73" t="s">
        <v>395</v>
      </c>
      <c r="D7" s="73" t="s">
        <v>289</v>
      </c>
      <c r="E7" s="72">
        <v>75</v>
      </c>
      <c r="F7" s="73">
        <v>1</v>
      </c>
      <c r="G7" s="5">
        <f t="shared" si="0"/>
        <v>75</v>
      </c>
      <c r="K7" s="2">
        <f t="shared" ref="K7:L7" si="4">SUM(K2:K4)</f>
        <v>1968</v>
      </c>
      <c r="L7" s="18">
        <f t="shared" si="4"/>
        <v>135872</v>
      </c>
    </row>
    <row r="8" spans="1:12" ht="15.75" customHeight="1">
      <c r="A8" s="73" t="s">
        <v>437</v>
      </c>
      <c r="B8" s="73" t="s">
        <v>378</v>
      </c>
      <c r="C8" s="73" t="s">
        <v>395</v>
      </c>
      <c r="D8" s="73" t="s">
        <v>289</v>
      </c>
      <c r="E8" s="72">
        <v>85</v>
      </c>
      <c r="F8" s="73">
        <v>19</v>
      </c>
      <c r="G8" s="5">
        <f t="shared" si="0"/>
        <v>1615</v>
      </c>
    </row>
    <row r="9" spans="1:12" ht="15.75" customHeight="1">
      <c r="A9" s="73" t="s">
        <v>437</v>
      </c>
      <c r="B9" s="73" t="s">
        <v>378</v>
      </c>
      <c r="C9" s="73" t="s">
        <v>395</v>
      </c>
      <c r="D9" s="10" t="s">
        <v>291</v>
      </c>
      <c r="E9" s="11">
        <v>70</v>
      </c>
      <c r="F9" s="10">
        <v>7</v>
      </c>
      <c r="G9" s="5">
        <f t="shared" si="0"/>
        <v>490</v>
      </c>
    </row>
    <row r="10" spans="1:12" ht="15.75" customHeight="1">
      <c r="A10" s="73" t="s">
        <v>437</v>
      </c>
      <c r="B10" s="73" t="s">
        <v>378</v>
      </c>
      <c r="C10" s="73" t="s">
        <v>395</v>
      </c>
      <c r="D10" s="10" t="s">
        <v>291</v>
      </c>
      <c r="E10" s="11">
        <v>85</v>
      </c>
      <c r="F10" s="10">
        <v>7</v>
      </c>
      <c r="G10" s="5">
        <f t="shared" si="0"/>
        <v>595</v>
      </c>
    </row>
    <row r="11" spans="1:12" ht="15.75" customHeight="1">
      <c r="A11" s="73" t="s">
        <v>437</v>
      </c>
      <c r="B11" s="73" t="s">
        <v>378</v>
      </c>
      <c r="C11" s="73" t="s">
        <v>395</v>
      </c>
      <c r="D11" s="73" t="s">
        <v>293</v>
      </c>
      <c r="E11" s="72">
        <v>70</v>
      </c>
      <c r="F11" s="73">
        <v>7</v>
      </c>
      <c r="G11" s="5">
        <f t="shared" si="0"/>
        <v>490</v>
      </c>
      <c r="K11" s="2" t="s">
        <v>383</v>
      </c>
    </row>
    <row r="12" spans="1:12" ht="15.75" customHeight="1">
      <c r="A12" s="73" t="s">
        <v>437</v>
      </c>
      <c r="B12" s="73" t="s">
        <v>378</v>
      </c>
      <c r="C12" s="73" t="s">
        <v>395</v>
      </c>
      <c r="D12" s="73" t="s">
        <v>293</v>
      </c>
      <c r="E12" s="72">
        <v>85</v>
      </c>
      <c r="F12" s="73">
        <v>1</v>
      </c>
      <c r="G12" s="5">
        <f t="shared" si="0"/>
        <v>85</v>
      </c>
    </row>
    <row r="13" spans="1:12" ht="15.75" customHeight="1">
      <c r="A13" s="73" t="s">
        <v>437</v>
      </c>
      <c r="B13" s="73" t="s">
        <v>378</v>
      </c>
      <c r="C13" s="73" t="s">
        <v>395</v>
      </c>
      <c r="D13" s="73" t="s">
        <v>293</v>
      </c>
      <c r="E13" s="72">
        <v>110</v>
      </c>
      <c r="F13" s="73">
        <v>1</v>
      </c>
      <c r="G13" s="5">
        <f t="shared" si="0"/>
        <v>110</v>
      </c>
    </row>
    <row r="14" spans="1:12" ht="15.75" customHeight="1">
      <c r="A14" s="73" t="s">
        <v>437</v>
      </c>
      <c r="B14" s="73" t="s">
        <v>378</v>
      </c>
      <c r="C14" s="73" t="s">
        <v>395</v>
      </c>
      <c r="D14" s="73" t="s">
        <v>297</v>
      </c>
      <c r="E14" s="72">
        <v>70</v>
      </c>
      <c r="F14" s="73">
        <v>8</v>
      </c>
      <c r="G14" s="5">
        <f t="shared" si="0"/>
        <v>560</v>
      </c>
    </row>
    <row r="15" spans="1:12" ht="15.75" customHeight="1">
      <c r="A15" s="73" t="s">
        <v>437</v>
      </c>
      <c r="B15" s="73" t="s">
        <v>378</v>
      </c>
      <c r="C15" s="73" t="s">
        <v>395</v>
      </c>
      <c r="D15" s="73" t="s">
        <v>419</v>
      </c>
      <c r="E15" s="72">
        <v>80</v>
      </c>
      <c r="F15" s="73">
        <v>6</v>
      </c>
      <c r="G15" s="5">
        <f t="shared" si="0"/>
        <v>480</v>
      </c>
    </row>
    <row r="16" spans="1:12" ht="15.75" customHeight="1">
      <c r="A16" s="73"/>
      <c r="B16" s="73"/>
      <c r="C16" s="73"/>
      <c r="D16" s="10"/>
      <c r="E16" s="11"/>
      <c r="F16" s="10"/>
    </row>
    <row r="17" spans="1:11" ht="15.75" customHeight="1">
      <c r="A17" s="62"/>
      <c r="B17" s="62"/>
      <c r="C17" s="62"/>
      <c r="D17" s="69"/>
      <c r="E17" s="61"/>
      <c r="F17" s="69"/>
    </row>
    <row r="18" spans="1:11" ht="15.75" customHeight="1">
      <c r="A18" s="73"/>
      <c r="B18" s="73"/>
      <c r="C18" s="73"/>
      <c r="D18" s="10"/>
      <c r="E18" s="11"/>
      <c r="F18" s="10"/>
    </row>
    <row r="19" spans="1:11" ht="15.75" customHeight="1">
      <c r="A19" s="14" t="s">
        <v>437</v>
      </c>
      <c r="B19" s="14" t="s">
        <v>378</v>
      </c>
      <c r="C19" s="14" t="s">
        <v>384</v>
      </c>
      <c r="D19" s="14" t="s">
        <v>289</v>
      </c>
      <c r="E19" s="16">
        <v>85</v>
      </c>
      <c r="F19" s="14">
        <v>19</v>
      </c>
      <c r="G19" s="5">
        <f t="shared" ref="G19:G22" si="5">SUM(E19*F19)</f>
        <v>1615</v>
      </c>
    </row>
    <row r="20" spans="1:11" ht="15.75" customHeight="1">
      <c r="A20" s="14" t="s">
        <v>437</v>
      </c>
      <c r="B20" s="14" t="s">
        <v>378</v>
      </c>
      <c r="C20" s="14" t="s">
        <v>384</v>
      </c>
      <c r="D20" s="20" t="s">
        <v>291</v>
      </c>
      <c r="E20" s="21">
        <v>85</v>
      </c>
      <c r="F20" s="20">
        <v>31</v>
      </c>
      <c r="G20" s="5">
        <f t="shared" si="5"/>
        <v>2635</v>
      </c>
    </row>
    <row r="21" spans="1:11" ht="15.75" customHeight="1">
      <c r="A21" s="14" t="s">
        <v>437</v>
      </c>
      <c r="B21" s="14" t="s">
        <v>378</v>
      </c>
      <c r="C21" s="14" t="s">
        <v>384</v>
      </c>
      <c r="D21" s="20" t="s">
        <v>291</v>
      </c>
      <c r="E21" s="21">
        <v>100</v>
      </c>
      <c r="F21" s="20">
        <v>4</v>
      </c>
      <c r="G21" s="5">
        <f t="shared" si="5"/>
        <v>400</v>
      </c>
    </row>
    <row r="22" spans="1:11" ht="15.75" customHeight="1">
      <c r="A22" s="14" t="s">
        <v>437</v>
      </c>
      <c r="B22" s="14" t="s">
        <v>378</v>
      </c>
      <c r="C22" s="14" t="s">
        <v>384</v>
      </c>
      <c r="D22" s="20" t="s">
        <v>293</v>
      </c>
      <c r="E22" s="21">
        <v>85</v>
      </c>
      <c r="F22" s="20">
        <v>8</v>
      </c>
      <c r="G22" s="5">
        <f t="shared" si="5"/>
        <v>680</v>
      </c>
    </row>
    <row r="23" spans="1:11" ht="15.75" customHeight="1">
      <c r="A23" s="73"/>
      <c r="B23" s="73"/>
      <c r="C23" s="73"/>
      <c r="D23" s="10"/>
      <c r="E23" s="11"/>
      <c r="F23" s="10"/>
    </row>
    <row r="24" spans="1:11" ht="15.75" customHeight="1">
      <c r="A24" s="62"/>
      <c r="B24" s="62"/>
      <c r="C24" s="62"/>
      <c r="D24" s="69"/>
      <c r="E24" s="61"/>
      <c r="F24" s="69"/>
    </row>
    <row r="25" spans="1:11" ht="15.75" customHeight="1">
      <c r="A25" s="73"/>
      <c r="B25" s="73"/>
      <c r="C25" s="73"/>
      <c r="D25" s="73"/>
      <c r="E25" s="72"/>
      <c r="F25" s="73"/>
    </row>
    <row r="26" spans="1:11" ht="15.75" customHeight="1">
      <c r="A26" s="73" t="s">
        <v>437</v>
      </c>
      <c r="B26" s="73" t="s">
        <v>378</v>
      </c>
      <c r="C26" s="73" t="s">
        <v>394</v>
      </c>
      <c r="D26" s="73" t="s">
        <v>380</v>
      </c>
      <c r="E26" s="72">
        <v>45</v>
      </c>
      <c r="F26" s="73">
        <v>1</v>
      </c>
      <c r="G26" s="5">
        <f t="shared" ref="G26:G61" si="6">SUM(E26*F26)</f>
        <v>45</v>
      </c>
      <c r="H26" s="76"/>
    </row>
    <row r="27" spans="1:11" ht="15.75" customHeight="1">
      <c r="A27" s="73" t="s">
        <v>437</v>
      </c>
      <c r="B27" s="73" t="s">
        <v>378</v>
      </c>
      <c r="C27" s="73" t="s">
        <v>394</v>
      </c>
      <c r="D27" s="73" t="s">
        <v>283</v>
      </c>
      <c r="E27" s="72">
        <v>32</v>
      </c>
      <c r="F27" s="73">
        <v>3</v>
      </c>
      <c r="G27" s="5">
        <f t="shared" si="6"/>
        <v>96</v>
      </c>
      <c r="I27" s="76"/>
      <c r="K27" s="80"/>
    </row>
    <row r="28" spans="1:11" ht="15.75" customHeight="1">
      <c r="A28" s="73" t="s">
        <v>437</v>
      </c>
      <c r="B28" s="73" t="s">
        <v>378</v>
      </c>
      <c r="C28" s="73" t="s">
        <v>394</v>
      </c>
      <c r="D28" s="73" t="s">
        <v>283</v>
      </c>
      <c r="E28" s="72">
        <v>36</v>
      </c>
      <c r="F28" s="73">
        <v>16</v>
      </c>
      <c r="G28" s="5">
        <f t="shared" si="6"/>
        <v>576</v>
      </c>
      <c r="I28" s="76"/>
      <c r="K28" s="5"/>
    </row>
    <row r="29" spans="1:11" ht="15.75" customHeight="1">
      <c r="A29" s="73" t="s">
        <v>437</v>
      </c>
      <c r="B29" s="73" t="s">
        <v>378</v>
      </c>
      <c r="C29" s="73" t="s">
        <v>394</v>
      </c>
      <c r="D29" s="73" t="s">
        <v>283</v>
      </c>
      <c r="E29" s="72">
        <v>40</v>
      </c>
      <c r="F29" s="73">
        <v>16</v>
      </c>
      <c r="G29" s="5">
        <f t="shared" si="6"/>
        <v>640</v>
      </c>
      <c r="I29" s="76"/>
      <c r="K29" s="80"/>
    </row>
    <row r="30" spans="1:11" ht="15.75" customHeight="1">
      <c r="A30" s="73" t="s">
        <v>437</v>
      </c>
      <c r="B30" s="73" t="s">
        <v>378</v>
      </c>
      <c r="C30" s="73" t="s">
        <v>394</v>
      </c>
      <c r="D30" s="73" t="s">
        <v>283</v>
      </c>
      <c r="E30" s="72">
        <v>45</v>
      </c>
      <c r="F30" s="73">
        <v>38</v>
      </c>
      <c r="G30" s="5">
        <f t="shared" si="6"/>
        <v>1710</v>
      </c>
      <c r="H30" s="76"/>
      <c r="K30" s="5"/>
    </row>
    <row r="31" spans="1:11" ht="15.75" customHeight="1">
      <c r="A31" s="73" t="s">
        <v>437</v>
      </c>
      <c r="B31" s="73" t="s">
        <v>378</v>
      </c>
      <c r="C31" s="73" t="s">
        <v>394</v>
      </c>
      <c r="D31" s="73" t="s">
        <v>283</v>
      </c>
      <c r="E31" s="72">
        <v>50</v>
      </c>
      <c r="F31" s="73">
        <v>18</v>
      </c>
      <c r="G31" s="5">
        <f t="shared" si="6"/>
        <v>900</v>
      </c>
      <c r="H31" s="76"/>
      <c r="I31" s="76"/>
      <c r="J31" s="76"/>
      <c r="K31" s="80"/>
    </row>
    <row r="32" spans="1:11" ht="15.75" customHeight="1">
      <c r="A32" s="73" t="s">
        <v>437</v>
      </c>
      <c r="B32" s="73" t="s">
        <v>378</v>
      </c>
      <c r="C32" s="73" t="s">
        <v>394</v>
      </c>
      <c r="D32" s="73" t="s">
        <v>283</v>
      </c>
      <c r="E32" s="72">
        <v>55</v>
      </c>
      <c r="F32" s="73">
        <v>9</v>
      </c>
      <c r="G32" s="5">
        <f t="shared" si="6"/>
        <v>495</v>
      </c>
      <c r="H32" s="76"/>
      <c r="I32" s="76"/>
      <c r="J32" s="76"/>
    </row>
    <row r="33" spans="1:11" ht="15.75" customHeight="1">
      <c r="A33" s="73" t="s">
        <v>437</v>
      </c>
      <c r="B33" s="73" t="s">
        <v>378</v>
      </c>
      <c r="C33" s="73" t="s">
        <v>394</v>
      </c>
      <c r="D33" s="73" t="s">
        <v>289</v>
      </c>
      <c r="E33" s="72">
        <v>32</v>
      </c>
      <c r="F33" s="73">
        <v>2</v>
      </c>
      <c r="G33" s="5">
        <f t="shared" si="6"/>
        <v>64</v>
      </c>
      <c r="H33" s="76"/>
      <c r="I33" s="76"/>
      <c r="J33" s="76"/>
    </row>
    <row r="34" spans="1:11" ht="15.75" customHeight="1">
      <c r="A34" s="73" t="s">
        <v>437</v>
      </c>
      <c r="B34" s="73" t="s">
        <v>378</v>
      </c>
      <c r="C34" s="73" t="s">
        <v>394</v>
      </c>
      <c r="D34" s="73" t="s">
        <v>289</v>
      </c>
      <c r="E34" s="72">
        <v>36</v>
      </c>
      <c r="F34" s="73">
        <v>35</v>
      </c>
      <c r="G34" s="5">
        <f t="shared" si="6"/>
        <v>1260</v>
      </c>
      <c r="H34" s="76"/>
    </row>
    <row r="35" spans="1:11" ht="15.75" customHeight="1">
      <c r="A35" s="73" t="s">
        <v>437</v>
      </c>
      <c r="B35" s="73" t="s">
        <v>378</v>
      </c>
      <c r="C35" s="73" t="s">
        <v>394</v>
      </c>
      <c r="D35" s="73" t="s">
        <v>289</v>
      </c>
      <c r="E35" s="72">
        <v>40</v>
      </c>
      <c r="F35" s="73">
        <v>18</v>
      </c>
      <c r="G35" s="5">
        <f t="shared" si="6"/>
        <v>720</v>
      </c>
      <c r="H35" s="76"/>
    </row>
    <row r="36" spans="1:11" ht="15.75" customHeight="1">
      <c r="A36" s="73" t="s">
        <v>437</v>
      </c>
      <c r="B36" s="73" t="s">
        <v>378</v>
      </c>
      <c r="C36" s="73" t="s">
        <v>394</v>
      </c>
      <c r="D36" s="73" t="s">
        <v>289</v>
      </c>
      <c r="E36" s="72">
        <v>45</v>
      </c>
      <c r="F36" s="73">
        <v>52</v>
      </c>
      <c r="G36" s="5">
        <f t="shared" si="6"/>
        <v>2340</v>
      </c>
      <c r="H36" s="76"/>
    </row>
    <row r="37" spans="1:11" ht="15.75" customHeight="1">
      <c r="A37" s="73" t="s">
        <v>437</v>
      </c>
      <c r="B37" s="73" t="s">
        <v>378</v>
      </c>
      <c r="C37" s="73" t="s">
        <v>394</v>
      </c>
      <c r="D37" s="73" t="s">
        <v>289</v>
      </c>
      <c r="E37" s="72">
        <v>50</v>
      </c>
      <c r="F37" s="73">
        <v>65</v>
      </c>
      <c r="G37" s="5">
        <f t="shared" si="6"/>
        <v>3250</v>
      </c>
      <c r="H37" s="76"/>
      <c r="I37" s="76"/>
      <c r="J37" s="76"/>
      <c r="K37" s="80"/>
    </row>
    <row r="38" spans="1:11" ht="15.75" customHeight="1">
      <c r="A38" s="73" t="s">
        <v>437</v>
      </c>
      <c r="B38" s="73" t="s">
        <v>378</v>
      </c>
      <c r="C38" s="73" t="s">
        <v>394</v>
      </c>
      <c r="D38" s="73" t="s">
        <v>289</v>
      </c>
      <c r="E38" s="72">
        <v>55</v>
      </c>
      <c r="F38" s="73">
        <v>22</v>
      </c>
      <c r="G38" s="5">
        <f t="shared" si="6"/>
        <v>1210</v>
      </c>
      <c r="H38" s="76"/>
      <c r="I38" s="76"/>
      <c r="J38" s="76"/>
      <c r="K38" s="80"/>
    </row>
    <row r="39" spans="1:11" ht="15.75" customHeight="1">
      <c r="A39" s="73" t="s">
        <v>437</v>
      </c>
      <c r="B39" s="73" t="s">
        <v>378</v>
      </c>
      <c r="C39" s="73" t="s">
        <v>394</v>
      </c>
      <c r="D39" s="73" t="s">
        <v>291</v>
      </c>
      <c r="E39" s="72">
        <v>32</v>
      </c>
      <c r="F39" s="73">
        <v>1</v>
      </c>
      <c r="G39" s="5">
        <f t="shared" si="6"/>
        <v>32</v>
      </c>
      <c r="H39" s="76"/>
      <c r="I39" s="76"/>
      <c r="J39" s="76"/>
      <c r="K39" s="80"/>
    </row>
    <row r="40" spans="1:11" ht="15.75" customHeight="1">
      <c r="A40" s="73" t="s">
        <v>437</v>
      </c>
      <c r="B40" s="73" t="s">
        <v>378</v>
      </c>
      <c r="C40" s="73" t="s">
        <v>394</v>
      </c>
      <c r="D40" s="73" t="s">
        <v>291</v>
      </c>
      <c r="E40" s="72">
        <v>36</v>
      </c>
      <c r="F40" s="73">
        <v>60</v>
      </c>
      <c r="G40" s="5">
        <f t="shared" si="6"/>
        <v>2160</v>
      </c>
      <c r="H40" s="76"/>
      <c r="I40" s="76"/>
      <c r="J40" s="76"/>
      <c r="K40" s="80"/>
    </row>
    <row r="41" spans="1:11" ht="15.75" customHeight="1">
      <c r="A41" s="73" t="s">
        <v>437</v>
      </c>
      <c r="B41" s="73" t="s">
        <v>378</v>
      </c>
      <c r="C41" s="73" t="s">
        <v>394</v>
      </c>
      <c r="D41" s="73" t="s">
        <v>291</v>
      </c>
      <c r="E41" s="72">
        <v>40</v>
      </c>
      <c r="F41" s="73">
        <v>26</v>
      </c>
      <c r="G41" s="5">
        <f t="shared" si="6"/>
        <v>1040</v>
      </c>
      <c r="H41" s="76"/>
    </row>
    <row r="42" spans="1:11" ht="15.75" customHeight="1">
      <c r="A42" s="73" t="s">
        <v>437</v>
      </c>
      <c r="B42" s="73" t="s">
        <v>378</v>
      </c>
      <c r="C42" s="73" t="s">
        <v>394</v>
      </c>
      <c r="D42" s="73" t="s">
        <v>291</v>
      </c>
      <c r="E42" s="72">
        <v>45</v>
      </c>
      <c r="F42" s="73">
        <v>81</v>
      </c>
      <c r="G42" s="5">
        <f t="shared" si="6"/>
        <v>3645</v>
      </c>
      <c r="I42" s="76"/>
      <c r="J42" s="80"/>
    </row>
    <row r="43" spans="1:11" ht="15.75" customHeight="1">
      <c r="A43" s="73" t="s">
        <v>437</v>
      </c>
      <c r="B43" s="73" t="s">
        <v>378</v>
      </c>
      <c r="C43" s="73" t="s">
        <v>394</v>
      </c>
      <c r="D43" s="73" t="s">
        <v>291</v>
      </c>
      <c r="E43" s="72">
        <v>50</v>
      </c>
      <c r="F43" s="73">
        <v>65</v>
      </c>
      <c r="G43" s="5">
        <f t="shared" si="6"/>
        <v>3250</v>
      </c>
      <c r="I43" s="76"/>
      <c r="J43" s="80"/>
    </row>
    <row r="44" spans="1:11" ht="15.75" customHeight="1">
      <c r="A44" s="73" t="s">
        <v>437</v>
      </c>
      <c r="B44" s="73" t="s">
        <v>378</v>
      </c>
      <c r="C44" s="73" t="s">
        <v>394</v>
      </c>
      <c r="D44" s="73" t="s">
        <v>291</v>
      </c>
      <c r="E44" s="72">
        <v>55</v>
      </c>
      <c r="F44" s="73">
        <v>61</v>
      </c>
      <c r="G44" s="5">
        <f t="shared" si="6"/>
        <v>3355</v>
      </c>
    </row>
    <row r="45" spans="1:11" ht="15.75" customHeight="1">
      <c r="A45" s="73" t="s">
        <v>437</v>
      </c>
      <c r="B45" s="73" t="s">
        <v>378</v>
      </c>
      <c r="C45" s="73" t="s">
        <v>394</v>
      </c>
      <c r="D45" s="73" t="s">
        <v>291</v>
      </c>
      <c r="E45" s="72">
        <v>70</v>
      </c>
      <c r="F45" s="73">
        <v>2</v>
      </c>
      <c r="G45" s="5">
        <f t="shared" si="6"/>
        <v>140</v>
      </c>
      <c r="I45" s="76"/>
      <c r="J45" s="76"/>
      <c r="K45" s="80"/>
    </row>
    <row r="46" spans="1:11" ht="15.75" customHeight="1">
      <c r="A46" s="73" t="s">
        <v>437</v>
      </c>
      <c r="B46" s="73" t="s">
        <v>378</v>
      </c>
      <c r="C46" s="73" t="s">
        <v>394</v>
      </c>
      <c r="D46" s="73" t="s">
        <v>291</v>
      </c>
      <c r="E46" s="72">
        <v>90</v>
      </c>
      <c r="F46" s="73">
        <v>6</v>
      </c>
      <c r="G46" s="5">
        <f t="shared" si="6"/>
        <v>540</v>
      </c>
      <c r="I46" s="76"/>
      <c r="J46" s="76"/>
      <c r="K46" s="80"/>
    </row>
    <row r="47" spans="1:11" ht="15.75" customHeight="1">
      <c r="A47" s="73" t="s">
        <v>437</v>
      </c>
      <c r="B47" s="73" t="s">
        <v>378</v>
      </c>
      <c r="C47" s="73" t="s">
        <v>394</v>
      </c>
      <c r="D47" s="73" t="s">
        <v>293</v>
      </c>
      <c r="E47" s="72">
        <v>36</v>
      </c>
      <c r="F47" s="73">
        <v>33</v>
      </c>
      <c r="G47" s="5">
        <f t="shared" si="6"/>
        <v>1188</v>
      </c>
      <c r="I47" s="76"/>
      <c r="J47" s="76"/>
      <c r="K47" s="80"/>
    </row>
    <row r="48" spans="1:11" ht="15.75" customHeight="1">
      <c r="A48" s="73" t="s">
        <v>437</v>
      </c>
      <c r="B48" s="73" t="s">
        <v>378</v>
      </c>
      <c r="C48" s="73" t="s">
        <v>394</v>
      </c>
      <c r="D48" s="73" t="s">
        <v>293</v>
      </c>
      <c r="E48" s="72">
        <v>38</v>
      </c>
      <c r="F48" s="73">
        <v>3</v>
      </c>
      <c r="G48" s="5">
        <f t="shared" si="6"/>
        <v>114</v>
      </c>
      <c r="I48" s="76"/>
      <c r="J48" s="76"/>
      <c r="K48" s="80"/>
    </row>
    <row r="49" spans="1:11" ht="15.75" customHeight="1">
      <c r="A49" s="73" t="s">
        <v>437</v>
      </c>
      <c r="B49" s="73" t="s">
        <v>378</v>
      </c>
      <c r="C49" s="73" t="s">
        <v>394</v>
      </c>
      <c r="D49" s="73" t="s">
        <v>293</v>
      </c>
      <c r="E49" s="72">
        <v>40</v>
      </c>
      <c r="F49" s="73">
        <v>61</v>
      </c>
      <c r="G49" s="5">
        <f t="shared" si="6"/>
        <v>2440</v>
      </c>
    </row>
    <row r="50" spans="1:11" ht="15.75" customHeight="1">
      <c r="A50" s="73" t="s">
        <v>437</v>
      </c>
      <c r="B50" s="73" t="s">
        <v>378</v>
      </c>
      <c r="C50" s="73" t="s">
        <v>394</v>
      </c>
      <c r="D50" s="73" t="s">
        <v>293</v>
      </c>
      <c r="E50" s="72">
        <v>45</v>
      </c>
      <c r="F50" s="73">
        <v>24</v>
      </c>
      <c r="G50" s="5">
        <f t="shared" si="6"/>
        <v>1080</v>
      </c>
    </row>
    <row r="51" spans="1:11" ht="15.75" customHeight="1">
      <c r="A51" s="73" t="s">
        <v>437</v>
      </c>
      <c r="B51" s="73" t="s">
        <v>378</v>
      </c>
      <c r="C51" s="73" t="s">
        <v>394</v>
      </c>
      <c r="D51" s="73" t="s">
        <v>293</v>
      </c>
      <c r="E51" s="72">
        <v>50</v>
      </c>
      <c r="F51" s="73">
        <v>46</v>
      </c>
      <c r="G51" s="5">
        <f t="shared" si="6"/>
        <v>2300</v>
      </c>
    </row>
    <row r="52" spans="1:11" ht="15.75" customHeight="1">
      <c r="A52" s="73" t="s">
        <v>437</v>
      </c>
      <c r="B52" s="73" t="s">
        <v>378</v>
      </c>
      <c r="C52" s="73" t="s">
        <v>394</v>
      </c>
      <c r="D52" s="73" t="s">
        <v>293</v>
      </c>
      <c r="E52" s="72">
        <v>55</v>
      </c>
      <c r="F52" s="73">
        <v>13</v>
      </c>
      <c r="G52" s="5">
        <f t="shared" si="6"/>
        <v>715</v>
      </c>
    </row>
    <row r="53" spans="1:11">
      <c r="A53" s="73" t="s">
        <v>437</v>
      </c>
      <c r="B53" s="73" t="s">
        <v>378</v>
      </c>
      <c r="C53" s="73" t="s">
        <v>394</v>
      </c>
      <c r="D53" s="73" t="s">
        <v>293</v>
      </c>
      <c r="E53" s="72">
        <v>90</v>
      </c>
      <c r="F53" s="73">
        <v>16</v>
      </c>
      <c r="G53" s="5">
        <f t="shared" si="6"/>
        <v>1440</v>
      </c>
    </row>
    <row r="54" spans="1:11">
      <c r="A54" s="73" t="s">
        <v>437</v>
      </c>
      <c r="B54" s="73" t="s">
        <v>378</v>
      </c>
      <c r="C54" s="73" t="s">
        <v>394</v>
      </c>
      <c r="D54" s="73" t="s">
        <v>297</v>
      </c>
      <c r="E54" s="72">
        <v>32</v>
      </c>
      <c r="F54" s="73">
        <v>3</v>
      </c>
      <c r="G54" s="5">
        <f t="shared" si="6"/>
        <v>96</v>
      </c>
    </row>
    <row r="55" spans="1:11">
      <c r="A55" s="73" t="s">
        <v>437</v>
      </c>
      <c r="B55" s="73" t="s">
        <v>378</v>
      </c>
      <c r="C55" s="73" t="s">
        <v>394</v>
      </c>
      <c r="D55" s="73" t="s">
        <v>297</v>
      </c>
      <c r="E55" s="72">
        <v>36</v>
      </c>
      <c r="F55" s="73">
        <v>17</v>
      </c>
      <c r="G55" s="5">
        <f t="shared" si="6"/>
        <v>612</v>
      </c>
    </row>
    <row r="56" spans="1:11">
      <c r="A56" s="73" t="s">
        <v>437</v>
      </c>
      <c r="B56" s="73" t="s">
        <v>378</v>
      </c>
      <c r="C56" s="73" t="s">
        <v>394</v>
      </c>
      <c r="D56" s="73" t="s">
        <v>297</v>
      </c>
      <c r="E56" s="72">
        <v>38</v>
      </c>
      <c r="F56" s="73">
        <v>3</v>
      </c>
      <c r="G56" s="5">
        <f t="shared" si="6"/>
        <v>114</v>
      </c>
      <c r="I56" s="76"/>
      <c r="J56" s="76"/>
      <c r="K56" s="80"/>
    </row>
    <row r="57" spans="1:11">
      <c r="A57" s="73" t="s">
        <v>437</v>
      </c>
      <c r="B57" s="73" t="s">
        <v>378</v>
      </c>
      <c r="C57" s="73" t="s">
        <v>394</v>
      </c>
      <c r="D57" s="73" t="s">
        <v>297</v>
      </c>
      <c r="E57" s="72">
        <v>40</v>
      </c>
      <c r="F57" s="73">
        <v>14</v>
      </c>
      <c r="G57" s="5">
        <f t="shared" si="6"/>
        <v>560</v>
      </c>
    </row>
    <row r="58" spans="1:11">
      <c r="A58" s="73" t="s">
        <v>437</v>
      </c>
      <c r="B58" s="73" t="s">
        <v>378</v>
      </c>
      <c r="C58" s="73" t="s">
        <v>394</v>
      </c>
      <c r="D58" s="73" t="s">
        <v>297</v>
      </c>
      <c r="E58" s="72">
        <v>45</v>
      </c>
      <c r="F58" s="73">
        <v>8</v>
      </c>
      <c r="G58" s="5">
        <f t="shared" si="6"/>
        <v>360</v>
      </c>
      <c r="I58" s="76"/>
      <c r="J58" s="76"/>
      <c r="K58" s="80"/>
    </row>
    <row r="59" spans="1:11">
      <c r="A59" s="73" t="s">
        <v>437</v>
      </c>
      <c r="B59" s="73" t="s">
        <v>378</v>
      </c>
      <c r="C59" s="73" t="s">
        <v>394</v>
      </c>
      <c r="D59" s="73" t="s">
        <v>297</v>
      </c>
      <c r="E59" s="72">
        <v>50</v>
      </c>
      <c r="F59" s="73">
        <v>25</v>
      </c>
      <c r="G59" s="5">
        <f t="shared" si="6"/>
        <v>1250</v>
      </c>
      <c r="I59" s="76"/>
      <c r="J59" s="76"/>
      <c r="K59" s="80"/>
    </row>
    <row r="60" spans="1:11">
      <c r="A60" s="73" t="s">
        <v>437</v>
      </c>
      <c r="B60" s="73" t="s">
        <v>378</v>
      </c>
      <c r="C60" s="73" t="s">
        <v>394</v>
      </c>
      <c r="D60" s="73" t="s">
        <v>297</v>
      </c>
      <c r="E60" s="72">
        <v>55</v>
      </c>
      <c r="F60" s="73">
        <v>6</v>
      </c>
      <c r="G60" s="5">
        <f t="shared" si="6"/>
        <v>330</v>
      </c>
    </row>
    <row r="61" spans="1:11">
      <c r="A61" s="73" t="s">
        <v>437</v>
      </c>
      <c r="B61" s="73" t="s">
        <v>378</v>
      </c>
      <c r="C61" s="73" t="s">
        <v>394</v>
      </c>
      <c r="D61" s="73" t="s">
        <v>297</v>
      </c>
      <c r="E61" s="72">
        <v>90</v>
      </c>
      <c r="F61" s="73">
        <v>8</v>
      </c>
      <c r="G61" s="5">
        <f t="shared" si="6"/>
        <v>720</v>
      </c>
    </row>
    <row r="62" spans="1:11">
      <c r="A62" s="19"/>
      <c r="B62" s="19"/>
      <c r="C62" s="19"/>
      <c r="D62" s="19"/>
      <c r="E62" s="79"/>
      <c r="F62" s="19"/>
    </row>
    <row r="63" spans="1:11">
      <c r="A63" s="19"/>
      <c r="B63" s="19"/>
      <c r="C63" s="19"/>
      <c r="D63" s="19"/>
      <c r="E63" s="79"/>
      <c r="F63" s="19"/>
    </row>
    <row r="64" spans="1:11">
      <c r="A64" s="12" t="s">
        <v>40</v>
      </c>
      <c r="B64" s="12" t="s">
        <v>41</v>
      </c>
      <c r="C64" s="12" t="s">
        <v>42</v>
      </c>
      <c r="D64" s="12" t="s">
        <v>43</v>
      </c>
      <c r="E64" s="13" t="s">
        <v>45</v>
      </c>
      <c r="F64" s="12" t="s">
        <v>46</v>
      </c>
    </row>
    <row r="65" spans="1:7">
      <c r="A65" s="59" t="s">
        <v>437</v>
      </c>
      <c r="B65" s="59" t="s">
        <v>438</v>
      </c>
      <c r="C65" s="59" t="s">
        <v>384</v>
      </c>
      <c r="D65" s="20" t="s">
        <v>380</v>
      </c>
      <c r="E65" s="21">
        <v>55</v>
      </c>
      <c r="F65" s="20">
        <v>1</v>
      </c>
      <c r="G65" s="5">
        <f t="shared" ref="G65:G72" si="7">SUM(E65*F65)</f>
        <v>55</v>
      </c>
    </row>
    <row r="66" spans="1:7">
      <c r="A66" s="59" t="s">
        <v>437</v>
      </c>
      <c r="B66" s="59" t="s">
        <v>438</v>
      </c>
      <c r="C66" s="59" t="s">
        <v>384</v>
      </c>
      <c r="D66" s="20" t="s">
        <v>380</v>
      </c>
      <c r="E66" s="16">
        <v>70</v>
      </c>
      <c r="F66" s="59">
        <v>20</v>
      </c>
      <c r="G66" s="5">
        <f t="shared" si="7"/>
        <v>1400</v>
      </c>
    </row>
    <row r="67" spans="1:7">
      <c r="A67" s="59" t="s">
        <v>437</v>
      </c>
      <c r="B67" s="59" t="s">
        <v>438</v>
      </c>
      <c r="C67" s="59" t="s">
        <v>384</v>
      </c>
      <c r="D67" s="20" t="s">
        <v>283</v>
      </c>
      <c r="E67" s="21">
        <v>70</v>
      </c>
      <c r="F67" s="20">
        <v>42</v>
      </c>
      <c r="G67" s="5">
        <f t="shared" si="7"/>
        <v>2940</v>
      </c>
    </row>
    <row r="68" spans="1:7">
      <c r="A68" s="59" t="s">
        <v>437</v>
      </c>
      <c r="B68" s="59" t="s">
        <v>438</v>
      </c>
      <c r="C68" s="59" t="s">
        <v>384</v>
      </c>
      <c r="D68" s="20" t="s">
        <v>283</v>
      </c>
      <c r="E68" s="16">
        <v>85</v>
      </c>
      <c r="F68" s="14">
        <v>2</v>
      </c>
      <c r="G68" s="5">
        <f t="shared" si="7"/>
        <v>170</v>
      </c>
    </row>
    <row r="69" spans="1:7">
      <c r="A69" s="59" t="s">
        <v>437</v>
      </c>
      <c r="B69" s="59" t="s">
        <v>438</v>
      </c>
      <c r="C69" s="59" t="s">
        <v>384</v>
      </c>
      <c r="D69" s="20" t="s">
        <v>289</v>
      </c>
      <c r="E69" s="16">
        <v>70</v>
      </c>
      <c r="F69" s="14">
        <v>107</v>
      </c>
      <c r="G69" s="5">
        <f t="shared" si="7"/>
        <v>7490</v>
      </c>
    </row>
    <row r="70" spans="1:7">
      <c r="A70" s="59" t="s">
        <v>437</v>
      </c>
      <c r="B70" s="59" t="s">
        <v>438</v>
      </c>
      <c r="C70" s="59" t="s">
        <v>384</v>
      </c>
      <c r="D70" s="20" t="s">
        <v>289</v>
      </c>
      <c r="E70" s="16">
        <v>85</v>
      </c>
      <c r="F70" s="14">
        <v>22</v>
      </c>
      <c r="G70" s="5">
        <f t="shared" si="7"/>
        <v>1870</v>
      </c>
    </row>
    <row r="71" spans="1:7">
      <c r="A71" s="59" t="s">
        <v>437</v>
      </c>
      <c r="B71" s="59" t="s">
        <v>438</v>
      </c>
      <c r="C71" s="59" t="s">
        <v>384</v>
      </c>
      <c r="D71" s="20" t="s">
        <v>291</v>
      </c>
      <c r="E71" s="16">
        <v>70</v>
      </c>
      <c r="F71" s="14">
        <v>30</v>
      </c>
      <c r="G71" s="5">
        <f t="shared" si="7"/>
        <v>2100</v>
      </c>
    </row>
    <row r="72" spans="1:7">
      <c r="A72" s="59" t="s">
        <v>437</v>
      </c>
      <c r="B72" s="59" t="s">
        <v>438</v>
      </c>
      <c r="C72" s="59" t="s">
        <v>384</v>
      </c>
      <c r="D72" s="14" t="s">
        <v>293</v>
      </c>
      <c r="E72" s="16">
        <v>70</v>
      </c>
      <c r="F72" s="14">
        <v>7</v>
      </c>
      <c r="G72" s="5">
        <f t="shared" si="7"/>
        <v>490</v>
      </c>
    </row>
    <row r="73" spans="1:7">
      <c r="A73" s="59"/>
      <c r="B73" s="59"/>
      <c r="C73" s="59"/>
      <c r="D73" s="14"/>
      <c r="E73" s="16"/>
      <c r="F73" s="14"/>
    </row>
    <row r="74" spans="1:7">
      <c r="A74" s="60"/>
      <c r="B74" s="60"/>
      <c r="C74" s="60"/>
      <c r="D74" s="62"/>
      <c r="E74" s="81"/>
      <c r="F74" s="62"/>
    </row>
    <row r="75" spans="1:7">
      <c r="A75" s="59"/>
      <c r="B75" s="59"/>
      <c r="C75" s="59"/>
      <c r="D75" s="14"/>
      <c r="E75" s="16"/>
      <c r="F75" s="14"/>
    </row>
    <row r="76" spans="1:7">
      <c r="A76" s="59" t="s">
        <v>437</v>
      </c>
      <c r="B76" s="59" t="s">
        <v>438</v>
      </c>
      <c r="C76" s="59" t="s">
        <v>379</v>
      </c>
      <c r="D76" s="20" t="s">
        <v>380</v>
      </c>
      <c r="E76" s="21">
        <v>85</v>
      </c>
      <c r="F76" s="20">
        <v>5</v>
      </c>
      <c r="G76" s="5">
        <f t="shared" ref="G76:G80" si="8">SUM(E76*F76)</f>
        <v>425</v>
      </c>
    </row>
    <row r="77" spans="1:7">
      <c r="A77" s="59" t="s">
        <v>437</v>
      </c>
      <c r="B77" s="59" t="s">
        <v>438</v>
      </c>
      <c r="C77" s="59" t="s">
        <v>379</v>
      </c>
      <c r="D77" s="20" t="s">
        <v>283</v>
      </c>
      <c r="E77" s="16">
        <v>85</v>
      </c>
      <c r="F77" s="59">
        <v>3</v>
      </c>
      <c r="G77" s="5">
        <f t="shared" si="8"/>
        <v>255</v>
      </c>
    </row>
    <row r="78" spans="1:7">
      <c r="A78" s="59" t="s">
        <v>437</v>
      </c>
      <c r="B78" s="59" t="s">
        <v>438</v>
      </c>
      <c r="C78" s="59" t="s">
        <v>379</v>
      </c>
      <c r="D78" s="20" t="s">
        <v>289</v>
      </c>
      <c r="E78" s="21">
        <v>85</v>
      </c>
      <c r="F78" s="20">
        <v>4</v>
      </c>
      <c r="G78" s="5">
        <f t="shared" si="8"/>
        <v>340</v>
      </c>
    </row>
    <row r="79" spans="1:7">
      <c r="A79" s="59" t="s">
        <v>437</v>
      </c>
      <c r="B79" s="59" t="s">
        <v>438</v>
      </c>
      <c r="C79" s="59" t="s">
        <v>379</v>
      </c>
      <c r="D79" s="20" t="s">
        <v>291</v>
      </c>
      <c r="E79" s="16">
        <v>85</v>
      </c>
      <c r="F79" s="14">
        <v>17</v>
      </c>
      <c r="G79" s="5">
        <f t="shared" si="8"/>
        <v>1445</v>
      </c>
    </row>
    <row r="80" spans="1:7">
      <c r="A80" s="59" t="s">
        <v>437</v>
      </c>
      <c r="B80" s="59" t="s">
        <v>438</v>
      </c>
      <c r="C80" s="59" t="s">
        <v>379</v>
      </c>
      <c r="D80" s="14" t="s">
        <v>293</v>
      </c>
      <c r="E80" s="16">
        <v>85</v>
      </c>
      <c r="F80" s="14">
        <v>2</v>
      </c>
      <c r="G80" s="5">
        <f t="shared" si="8"/>
        <v>170</v>
      </c>
    </row>
    <row r="81" spans="1:7">
      <c r="A81" s="59"/>
      <c r="B81" s="59"/>
      <c r="C81" s="59"/>
      <c r="D81" s="14"/>
      <c r="E81" s="16"/>
      <c r="F81" s="14"/>
    </row>
    <row r="82" spans="1:7">
      <c r="A82" s="60"/>
      <c r="B82" s="60"/>
      <c r="C82" s="60"/>
      <c r="D82" s="62"/>
      <c r="E82" s="81"/>
      <c r="F82" s="62"/>
    </row>
    <row r="83" spans="1:7">
      <c r="A83" s="59"/>
      <c r="B83" s="59"/>
      <c r="C83" s="59"/>
      <c r="D83" s="14"/>
      <c r="E83" s="16"/>
      <c r="F83" s="14"/>
    </row>
    <row r="84" spans="1:7">
      <c r="A84" s="59" t="s">
        <v>437</v>
      </c>
      <c r="B84" s="59" t="s">
        <v>438</v>
      </c>
      <c r="C84" s="59" t="s">
        <v>407</v>
      </c>
      <c r="D84" s="73" t="s">
        <v>380</v>
      </c>
      <c r="E84" s="16">
        <v>90</v>
      </c>
      <c r="F84" s="73">
        <v>1</v>
      </c>
      <c r="G84" s="5">
        <f t="shared" ref="G84:G94" si="9">SUM(E84*F84)</f>
        <v>90</v>
      </c>
    </row>
    <row r="85" spans="1:7">
      <c r="A85" s="59" t="s">
        <v>437</v>
      </c>
      <c r="B85" s="59" t="s">
        <v>438</v>
      </c>
      <c r="C85" s="59" t="s">
        <v>407</v>
      </c>
      <c r="D85" s="73" t="s">
        <v>380</v>
      </c>
      <c r="E85" s="16">
        <v>150</v>
      </c>
      <c r="F85" s="73">
        <v>10</v>
      </c>
      <c r="G85" s="5">
        <f t="shared" si="9"/>
        <v>1500</v>
      </c>
    </row>
    <row r="86" spans="1:7">
      <c r="A86" s="59" t="s">
        <v>437</v>
      </c>
      <c r="B86" s="59" t="s">
        <v>438</v>
      </c>
      <c r="C86" s="59" t="s">
        <v>407</v>
      </c>
      <c r="D86" s="73" t="s">
        <v>283</v>
      </c>
      <c r="E86" s="16">
        <v>80</v>
      </c>
      <c r="F86" s="73">
        <v>4</v>
      </c>
      <c r="G86" s="5">
        <f t="shared" si="9"/>
        <v>320</v>
      </c>
    </row>
    <row r="87" spans="1:7">
      <c r="A87" s="59" t="s">
        <v>437</v>
      </c>
      <c r="B87" s="59" t="s">
        <v>438</v>
      </c>
      <c r="C87" s="59" t="s">
        <v>407</v>
      </c>
      <c r="D87" s="73" t="s">
        <v>283</v>
      </c>
      <c r="E87" s="16">
        <v>90</v>
      </c>
      <c r="F87" s="73">
        <v>4</v>
      </c>
      <c r="G87" s="5">
        <f t="shared" si="9"/>
        <v>360</v>
      </c>
    </row>
    <row r="88" spans="1:7">
      <c r="A88" s="59" t="s">
        <v>437</v>
      </c>
      <c r="B88" s="59" t="s">
        <v>438</v>
      </c>
      <c r="C88" s="59" t="s">
        <v>407</v>
      </c>
      <c r="D88" s="73" t="s">
        <v>283</v>
      </c>
      <c r="E88" s="16">
        <v>105</v>
      </c>
      <c r="F88" s="73">
        <v>10</v>
      </c>
      <c r="G88" s="5">
        <f t="shared" si="9"/>
        <v>1050</v>
      </c>
    </row>
    <row r="89" spans="1:7">
      <c r="A89" s="59" t="s">
        <v>437</v>
      </c>
      <c r="B89" s="59" t="s">
        <v>438</v>
      </c>
      <c r="C89" s="59" t="s">
        <v>407</v>
      </c>
      <c r="D89" s="73" t="s">
        <v>283</v>
      </c>
      <c r="E89" s="16">
        <v>125</v>
      </c>
      <c r="F89" s="73">
        <v>33</v>
      </c>
      <c r="G89" s="5">
        <f t="shared" si="9"/>
        <v>4125</v>
      </c>
    </row>
    <row r="90" spans="1:7">
      <c r="A90" s="59" t="s">
        <v>437</v>
      </c>
      <c r="B90" s="59" t="s">
        <v>438</v>
      </c>
      <c r="C90" s="59" t="s">
        <v>407</v>
      </c>
      <c r="D90" s="73" t="s">
        <v>283</v>
      </c>
      <c r="E90" s="16">
        <v>150</v>
      </c>
      <c r="F90" s="73">
        <v>10</v>
      </c>
      <c r="G90" s="5">
        <f t="shared" si="9"/>
        <v>1500</v>
      </c>
    </row>
    <row r="91" spans="1:7">
      <c r="A91" s="59" t="s">
        <v>437</v>
      </c>
      <c r="B91" s="59" t="s">
        <v>438</v>
      </c>
      <c r="C91" s="59" t="s">
        <v>407</v>
      </c>
      <c r="D91" s="73" t="s">
        <v>289</v>
      </c>
      <c r="E91" s="16">
        <v>90</v>
      </c>
      <c r="F91" s="10">
        <v>1</v>
      </c>
      <c r="G91" s="5">
        <f t="shared" si="9"/>
        <v>90</v>
      </c>
    </row>
    <row r="92" spans="1:7">
      <c r="A92" s="59" t="s">
        <v>437</v>
      </c>
      <c r="B92" s="59" t="s">
        <v>438</v>
      </c>
      <c r="C92" s="59" t="s">
        <v>407</v>
      </c>
      <c r="D92" s="73" t="s">
        <v>289</v>
      </c>
      <c r="E92" s="16">
        <v>105</v>
      </c>
      <c r="F92" s="73">
        <v>15</v>
      </c>
      <c r="G92" s="5">
        <f t="shared" si="9"/>
        <v>1575</v>
      </c>
    </row>
    <row r="93" spans="1:7">
      <c r="A93" s="59" t="s">
        <v>437</v>
      </c>
      <c r="B93" s="59" t="s">
        <v>438</v>
      </c>
      <c r="C93" s="59" t="s">
        <v>407</v>
      </c>
      <c r="D93" s="73" t="s">
        <v>289</v>
      </c>
      <c r="E93" s="16">
        <v>125</v>
      </c>
      <c r="F93" s="73">
        <v>22</v>
      </c>
      <c r="G93" s="5">
        <f t="shared" si="9"/>
        <v>2750</v>
      </c>
    </row>
    <row r="94" spans="1:7">
      <c r="A94" s="59" t="s">
        <v>437</v>
      </c>
      <c r="B94" s="59" t="s">
        <v>438</v>
      </c>
      <c r="C94" s="59" t="s">
        <v>407</v>
      </c>
      <c r="D94" s="20" t="s">
        <v>291</v>
      </c>
      <c r="E94" s="16">
        <v>105</v>
      </c>
      <c r="F94" s="10">
        <v>2</v>
      </c>
      <c r="G94" s="5">
        <f t="shared" si="9"/>
        <v>210</v>
      </c>
    </row>
    <row r="95" spans="1:7">
      <c r="A95" s="59"/>
      <c r="B95" s="59"/>
      <c r="C95" s="59"/>
      <c r="D95" s="14"/>
      <c r="E95" s="16"/>
      <c r="F95" s="14"/>
    </row>
    <row r="96" spans="1:7">
      <c r="A96" s="60"/>
      <c r="B96" s="60"/>
      <c r="C96" s="60"/>
      <c r="D96" s="62"/>
      <c r="E96" s="81"/>
      <c r="F96" s="62"/>
    </row>
    <row r="97" spans="1:7">
      <c r="A97" s="59"/>
      <c r="B97" s="59"/>
      <c r="C97" s="59"/>
      <c r="D97" s="73"/>
      <c r="E97" s="16"/>
      <c r="F97" s="73"/>
    </row>
    <row r="98" spans="1:7">
      <c r="A98" s="59" t="s">
        <v>437</v>
      </c>
      <c r="B98" s="59" t="s">
        <v>438</v>
      </c>
      <c r="C98" s="59" t="s">
        <v>395</v>
      </c>
      <c r="D98" s="73" t="s">
        <v>380</v>
      </c>
      <c r="E98" s="16">
        <v>100</v>
      </c>
      <c r="F98" s="73">
        <v>1</v>
      </c>
      <c r="G98" s="5">
        <f t="shared" ref="G98:G106" si="10">SUM(E98*F98)</f>
        <v>100</v>
      </c>
    </row>
    <row r="99" spans="1:7">
      <c r="A99" s="59" t="s">
        <v>437</v>
      </c>
      <c r="B99" s="59" t="s">
        <v>438</v>
      </c>
      <c r="C99" s="59" t="s">
        <v>395</v>
      </c>
      <c r="D99" s="73" t="s">
        <v>380</v>
      </c>
      <c r="E99" s="16">
        <v>110</v>
      </c>
      <c r="F99" s="73">
        <v>4</v>
      </c>
      <c r="G99" s="5">
        <f t="shared" si="10"/>
        <v>440</v>
      </c>
    </row>
    <row r="100" spans="1:7">
      <c r="A100" s="59" t="s">
        <v>437</v>
      </c>
      <c r="B100" s="59" t="s">
        <v>438</v>
      </c>
      <c r="C100" s="59" t="s">
        <v>395</v>
      </c>
      <c r="D100" s="73" t="s">
        <v>283</v>
      </c>
      <c r="E100" s="16">
        <v>100</v>
      </c>
      <c r="F100" s="73">
        <v>1</v>
      </c>
      <c r="G100" s="5">
        <f t="shared" si="10"/>
        <v>100</v>
      </c>
    </row>
    <row r="101" spans="1:7">
      <c r="A101" s="59" t="s">
        <v>437</v>
      </c>
      <c r="B101" s="59" t="s">
        <v>438</v>
      </c>
      <c r="C101" s="59" t="s">
        <v>395</v>
      </c>
      <c r="D101" s="73" t="s">
        <v>283</v>
      </c>
      <c r="E101" s="16">
        <v>110</v>
      </c>
      <c r="F101" s="73">
        <v>46</v>
      </c>
      <c r="G101" s="5">
        <f t="shared" si="10"/>
        <v>5060</v>
      </c>
    </row>
    <row r="102" spans="1:7">
      <c r="A102" s="59" t="s">
        <v>437</v>
      </c>
      <c r="B102" s="59" t="s">
        <v>438</v>
      </c>
      <c r="C102" s="59" t="s">
        <v>395</v>
      </c>
      <c r="D102" s="73" t="s">
        <v>289</v>
      </c>
      <c r="E102" s="16">
        <v>100</v>
      </c>
      <c r="F102" s="73">
        <v>5</v>
      </c>
      <c r="G102" s="5">
        <f t="shared" si="10"/>
        <v>500</v>
      </c>
    </row>
    <row r="103" spans="1:7">
      <c r="A103" s="59" t="s">
        <v>437</v>
      </c>
      <c r="B103" s="59" t="s">
        <v>438</v>
      </c>
      <c r="C103" s="59" t="s">
        <v>395</v>
      </c>
      <c r="D103" s="73" t="s">
        <v>289</v>
      </c>
      <c r="E103" s="16">
        <v>110</v>
      </c>
      <c r="F103" s="10">
        <v>93</v>
      </c>
      <c r="G103" s="5">
        <f t="shared" si="10"/>
        <v>10230</v>
      </c>
    </row>
    <row r="104" spans="1:7">
      <c r="A104" s="59" t="s">
        <v>437</v>
      </c>
      <c r="B104" s="59" t="s">
        <v>438</v>
      </c>
      <c r="C104" s="59" t="s">
        <v>395</v>
      </c>
      <c r="D104" s="73" t="s">
        <v>291</v>
      </c>
      <c r="E104" s="16">
        <v>75</v>
      </c>
      <c r="F104" s="73">
        <v>3</v>
      </c>
      <c r="G104" s="5">
        <f t="shared" si="10"/>
        <v>225</v>
      </c>
    </row>
    <row r="105" spans="1:7">
      <c r="A105" s="59" t="s">
        <v>437</v>
      </c>
      <c r="B105" s="59" t="s">
        <v>438</v>
      </c>
      <c r="C105" s="59" t="s">
        <v>395</v>
      </c>
      <c r="D105" s="73" t="s">
        <v>291</v>
      </c>
      <c r="E105" s="16">
        <v>110</v>
      </c>
      <c r="F105" s="73">
        <v>46</v>
      </c>
      <c r="G105" s="5">
        <f t="shared" si="10"/>
        <v>5060</v>
      </c>
    </row>
    <row r="106" spans="1:7">
      <c r="A106" s="59" t="s">
        <v>437</v>
      </c>
      <c r="B106" s="59" t="s">
        <v>438</v>
      </c>
      <c r="C106" s="59" t="s">
        <v>395</v>
      </c>
      <c r="D106" s="73" t="s">
        <v>293</v>
      </c>
      <c r="E106" s="16">
        <v>110</v>
      </c>
      <c r="F106" s="10">
        <v>11</v>
      </c>
      <c r="G106" s="5">
        <f t="shared" si="10"/>
        <v>1210</v>
      </c>
    </row>
    <row r="108" spans="1:7">
      <c r="A108" s="12" t="s">
        <v>40</v>
      </c>
      <c r="B108" s="12" t="s">
        <v>41</v>
      </c>
      <c r="C108" s="12" t="s">
        <v>42</v>
      </c>
      <c r="D108" s="12" t="s">
        <v>43</v>
      </c>
      <c r="E108" s="13" t="s">
        <v>45</v>
      </c>
      <c r="F108" s="12" t="s">
        <v>46</v>
      </c>
    </row>
    <row r="109" spans="1:7">
      <c r="A109" s="59" t="s">
        <v>437</v>
      </c>
      <c r="B109" s="59" t="s">
        <v>438</v>
      </c>
      <c r="C109" s="59" t="s">
        <v>395</v>
      </c>
      <c r="D109" s="20" t="s">
        <v>380</v>
      </c>
      <c r="E109" s="21">
        <v>65</v>
      </c>
      <c r="F109" s="20">
        <v>21</v>
      </c>
      <c r="G109" s="5">
        <f t="shared" ref="G109:G114" si="11">SUM(E109*F109)</f>
        <v>1365</v>
      </c>
    </row>
    <row r="110" spans="1:7">
      <c r="A110" s="59" t="s">
        <v>437</v>
      </c>
      <c r="B110" s="59" t="s">
        <v>438</v>
      </c>
      <c r="C110" s="59" t="s">
        <v>395</v>
      </c>
      <c r="D110" s="20" t="s">
        <v>283</v>
      </c>
      <c r="E110" s="16">
        <v>65</v>
      </c>
      <c r="F110" s="59">
        <v>38</v>
      </c>
      <c r="G110" s="5">
        <f t="shared" si="11"/>
        <v>2470</v>
      </c>
    </row>
    <row r="111" spans="1:7">
      <c r="A111" s="59" t="s">
        <v>437</v>
      </c>
      <c r="B111" s="59" t="s">
        <v>438</v>
      </c>
      <c r="C111" s="59" t="s">
        <v>395</v>
      </c>
      <c r="D111" s="20" t="s">
        <v>289</v>
      </c>
      <c r="E111" s="21">
        <v>65</v>
      </c>
      <c r="F111" s="20">
        <v>63</v>
      </c>
      <c r="G111" s="5">
        <f t="shared" si="11"/>
        <v>4095</v>
      </c>
    </row>
    <row r="112" spans="1:7">
      <c r="A112" s="59" t="s">
        <v>437</v>
      </c>
      <c r="B112" s="59" t="s">
        <v>438</v>
      </c>
      <c r="C112" s="59" t="s">
        <v>395</v>
      </c>
      <c r="D112" s="20" t="s">
        <v>291</v>
      </c>
      <c r="E112" s="16">
        <v>65</v>
      </c>
      <c r="F112" s="14">
        <v>40</v>
      </c>
      <c r="G112" s="5">
        <f t="shared" si="11"/>
        <v>2600</v>
      </c>
    </row>
    <row r="113" spans="1:7">
      <c r="A113" s="59" t="s">
        <v>437</v>
      </c>
      <c r="B113" s="59" t="s">
        <v>438</v>
      </c>
      <c r="C113" s="59" t="s">
        <v>395</v>
      </c>
      <c r="D113" s="14" t="s">
        <v>293</v>
      </c>
      <c r="E113" s="16">
        <v>65</v>
      </c>
      <c r="F113" s="14">
        <v>22</v>
      </c>
      <c r="G113" s="5">
        <f t="shared" si="11"/>
        <v>1430</v>
      </c>
    </row>
    <row r="114" spans="1:7">
      <c r="A114" s="59" t="s">
        <v>437</v>
      </c>
      <c r="B114" s="59" t="s">
        <v>438</v>
      </c>
      <c r="C114" s="59" t="s">
        <v>395</v>
      </c>
      <c r="D114" s="14" t="s">
        <v>297</v>
      </c>
      <c r="E114" s="16">
        <v>65</v>
      </c>
      <c r="F114" s="14">
        <v>14</v>
      </c>
      <c r="G114" s="5">
        <f t="shared" si="11"/>
        <v>910</v>
      </c>
    </row>
    <row r="115" spans="1:7">
      <c r="A115" s="59"/>
      <c r="B115" s="59"/>
      <c r="C115" s="59"/>
      <c r="D115" s="14"/>
      <c r="E115" s="16"/>
      <c r="F115" s="14"/>
    </row>
    <row r="116" spans="1:7">
      <c r="A116" s="60"/>
      <c r="B116" s="60"/>
      <c r="C116" s="60"/>
      <c r="D116" s="62"/>
      <c r="E116" s="81"/>
      <c r="F116" s="62"/>
    </row>
    <row r="117" spans="1:7">
      <c r="A117" s="3"/>
      <c r="B117" s="3"/>
      <c r="C117" s="3"/>
      <c r="D117" s="3"/>
      <c r="E117" s="3"/>
      <c r="F117" s="3"/>
    </row>
    <row r="118" spans="1:7">
      <c r="A118" s="59" t="s">
        <v>437</v>
      </c>
      <c r="B118" s="59" t="s">
        <v>438</v>
      </c>
      <c r="C118" s="59" t="s">
        <v>409</v>
      </c>
      <c r="D118" s="14" t="s">
        <v>297</v>
      </c>
      <c r="E118" s="16">
        <v>60</v>
      </c>
      <c r="F118" s="14">
        <v>29</v>
      </c>
      <c r="G118" s="5">
        <f>SUM(E118*F118)</f>
        <v>1740</v>
      </c>
    </row>
    <row r="119" spans="1:7">
      <c r="A119" s="3"/>
      <c r="B119" s="3"/>
      <c r="C119" s="3"/>
      <c r="D119" s="3"/>
      <c r="E119" s="3"/>
      <c r="F119" s="3"/>
    </row>
    <row r="120" spans="1:7">
      <c r="A120" s="68"/>
      <c r="B120" s="68"/>
      <c r="C120" s="68"/>
      <c r="D120" s="68"/>
      <c r="E120" s="68"/>
      <c r="F120" s="68"/>
    </row>
    <row r="121" spans="1:7">
      <c r="A121" s="3"/>
      <c r="B121" s="3"/>
      <c r="C121" s="3"/>
      <c r="D121" s="3"/>
      <c r="E121" s="3"/>
      <c r="F121" s="3"/>
    </row>
    <row r="122" spans="1:7">
      <c r="A122" s="59" t="s">
        <v>437</v>
      </c>
      <c r="B122" s="59" t="s">
        <v>438</v>
      </c>
      <c r="C122" s="59" t="s">
        <v>407</v>
      </c>
      <c r="D122" s="14" t="s">
        <v>380</v>
      </c>
      <c r="E122" s="16">
        <v>90</v>
      </c>
      <c r="F122" s="14">
        <v>8</v>
      </c>
      <c r="G122" s="5">
        <f t="shared" ref="G122:G125" si="12">SUM(E122*F122)</f>
        <v>720</v>
      </c>
    </row>
    <row r="123" spans="1:7">
      <c r="A123" s="59" t="s">
        <v>437</v>
      </c>
      <c r="B123" s="59" t="s">
        <v>438</v>
      </c>
      <c r="C123" s="59" t="s">
        <v>407</v>
      </c>
      <c r="D123" s="10" t="s">
        <v>283</v>
      </c>
      <c r="E123" s="10">
        <v>90</v>
      </c>
      <c r="F123" s="10">
        <v>20</v>
      </c>
      <c r="G123" s="2">
        <f t="shared" si="12"/>
        <v>1800</v>
      </c>
    </row>
    <row r="124" spans="1:7">
      <c r="A124" s="59" t="s">
        <v>437</v>
      </c>
      <c r="B124" s="59" t="s">
        <v>438</v>
      </c>
      <c r="C124" s="59" t="s">
        <v>407</v>
      </c>
      <c r="D124" s="10" t="s">
        <v>289</v>
      </c>
      <c r="E124" s="10">
        <v>90</v>
      </c>
      <c r="F124" s="10">
        <v>21</v>
      </c>
      <c r="G124" s="2">
        <f t="shared" si="12"/>
        <v>1890</v>
      </c>
    </row>
    <row r="125" spans="1:7">
      <c r="A125" s="59" t="s">
        <v>437</v>
      </c>
      <c r="B125" s="59" t="s">
        <v>438</v>
      </c>
      <c r="C125" s="59" t="s">
        <v>407</v>
      </c>
      <c r="D125" s="10" t="s">
        <v>291</v>
      </c>
      <c r="E125" s="10">
        <v>90</v>
      </c>
      <c r="F125" s="10">
        <v>19</v>
      </c>
      <c r="G125" s="2">
        <f t="shared" si="12"/>
        <v>1710</v>
      </c>
    </row>
    <row r="126" spans="1:7">
      <c r="A126" s="59"/>
      <c r="B126" s="59"/>
      <c r="C126" s="59"/>
      <c r="D126" s="3"/>
      <c r="E126" s="3"/>
      <c r="F126" s="3"/>
    </row>
    <row r="128" spans="1:7">
      <c r="A128" s="12" t="s">
        <v>40</v>
      </c>
      <c r="B128" s="12" t="s">
        <v>41</v>
      </c>
      <c r="C128" s="12" t="s">
        <v>42</v>
      </c>
      <c r="D128" s="12" t="s">
        <v>43</v>
      </c>
      <c r="E128" s="13" t="s">
        <v>45</v>
      </c>
      <c r="F128" s="12" t="s">
        <v>46</v>
      </c>
    </row>
    <row r="129" spans="1:7">
      <c r="A129" s="59" t="s">
        <v>437</v>
      </c>
      <c r="B129" s="59" t="s">
        <v>438</v>
      </c>
      <c r="C129" s="59" t="s">
        <v>395</v>
      </c>
      <c r="D129" s="20" t="s">
        <v>283</v>
      </c>
      <c r="E129" s="21">
        <v>55</v>
      </c>
      <c r="F129" s="20">
        <v>2</v>
      </c>
      <c r="G129" s="5">
        <f t="shared" ref="G129:G132" si="13">SUM(E129*F129)</f>
        <v>110</v>
      </c>
    </row>
    <row r="130" spans="1:7">
      <c r="A130" s="59" t="s">
        <v>437</v>
      </c>
      <c r="B130" s="59" t="s">
        <v>438</v>
      </c>
      <c r="C130" s="59" t="s">
        <v>395</v>
      </c>
      <c r="D130" s="20" t="s">
        <v>289</v>
      </c>
      <c r="E130" s="16">
        <v>55</v>
      </c>
      <c r="F130" s="59">
        <v>2</v>
      </c>
      <c r="G130" s="5">
        <f t="shared" si="13"/>
        <v>110</v>
      </c>
    </row>
    <row r="131" spans="1:7">
      <c r="A131" s="59" t="s">
        <v>437</v>
      </c>
      <c r="B131" s="59" t="s">
        <v>438</v>
      </c>
      <c r="C131" s="59" t="s">
        <v>395</v>
      </c>
      <c r="D131" s="20" t="s">
        <v>291</v>
      </c>
      <c r="E131" s="21">
        <v>55</v>
      </c>
      <c r="F131" s="20">
        <v>1</v>
      </c>
      <c r="G131" s="5">
        <f t="shared" si="13"/>
        <v>55</v>
      </c>
    </row>
    <row r="132" spans="1:7">
      <c r="A132" s="59" t="s">
        <v>437</v>
      </c>
      <c r="B132" s="59" t="s">
        <v>438</v>
      </c>
      <c r="C132" s="59" t="s">
        <v>395</v>
      </c>
      <c r="D132" s="20" t="s">
        <v>293</v>
      </c>
      <c r="E132" s="16">
        <v>55</v>
      </c>
      <c r="F132" s="14">
        <v>1</v>
      </c>
      <c r="G132" s="5">
        <f t="shared" si="13"/>
        <v>55</v>
      </c>
    </row>
    <row r="133" spans="1:7">
      <c r="A133" s="3"/>
      <c r="B133" s="3"/>
      <c r="C133" s="3"/>
      <c r="D133" s="3"/>
      <c r="E133" s="3"/>
      <c r="F133" s="3"/>
    </row>
    <row r="134" spans="1:7">
      <c r="A134" s="68"/>
      <c r="B134" s="68"/>
      <c r="C134" s="68"/>
      <c r="D134" s="68"/>
      <c r="E134" s="68"/>
      <c r="F134" s="68"/>
    </row>
    <row r="135" spans="1:7">
      <c r="A135" s="3"/>
      <c r="B135" s="3"/>
      <c r="C135" s="3"/>
      <c r="D135" s="3"/>
      <c r="E135" s="3"/>
      <c r="F135" s="3"/>
    </row>
    <row r="136" spans="1:7">
      <c r="A136" s="59" t="s">
        <v>437</v>
      </c>
      <c r="B136" s="59" t="s">
        <v>438</v>
      </c>
      <c r="C136" s="59" t="s">
        <v>409</v>
      </c>
      <c r="D136" s="14" t="s">
        <v>380</v>
      </c>
      <c r="E136" s="16">
        <v>80</v>
      </c>
      <c r="F136" s="14">
        <v>1</v>
      </c>
      <c r="G136" s="5">
        <f t="shared" ref="G136:G142" si="14">SUM(E136*F136)</f>
        <v>80</v>
      </c>
    </row>
    <row r="137" spans="1:7">
      <c r="A137" s="59" t="s">
        <v>437</v>
      </c>
      <c r="B137" s="59" t="s">
        <v>438</v>
      </c>
      <c r="C137" s="59" t="s">
        <v>409</v>
      </c>
      <c r="D137" s="10" t="s">
        <v>283</v>
      </c>
      <c r="E137" s="16">
        <v>45</v>
      </c>
      <c r="F137" s="10">
        <v>1</v>
      </c>
      <c r="G137" s="5">
        <f t="shared" si="14"/>
        <v>45</v>
      </c>
    </row>
    <row r="138" spans="1:7">
      <c r="A138" s="59" t="s">
        <v>437</v>
      </c>
      <c r="B138" s="59" t="s">
        <v>438</v>
      </c>
      <c r="C138" s="59" t="s">
        <v>409</v>
      </c>
      <c r="D138" s="10" t="s">
        <v>283</v>
      </c>
      <c r="E138" s="16">
        <v>80</v>
      </c>
      <c r="F138" s="10">
        <v>1</v>
      </c>
      <c r="G138" s="5">
        <f t="shared" si="14"/>
        <v>80</v>
      </c>
    </row>
    <row r="139" spans="1:7">
      <c r="A139" s="59" t="s">
        <v>437</v>
      </c>
      <c r="B139" s="59" t="s">
        <v>438</v>
      </c>
      <c r="C139" s="59" t="s">
        <v>409</v>
      </c>
      <c r="D139" s="10" t="s">
        <v>291</v>
      </c>
      <c r="E139" s="16">
        <v>60</v>
      </c>
      <c r="F139" s="10">
        <v>1</v>
      </c>
      <c r="G139" s="5">
        <f t="shared" si="14"/>
        <v>60</v>
      </c>
    </row>
    <row r="140" spans="1:7">
      <c r="A140" s="59" t="s">
        <v>437</v>
      </c>
      <c r="B140" s="59" t="s">
        <v>438</v>
      </c>
      <c r="C140" s="59" t="s">
        <v>409</v>
      </c>
      <c r="D140" s="10" t="s">
        <v>291</v>
      </c>
      <c r="E140" s="16">
        <v>80</v>
      </c>
      <c r="F140" s="10">
        <v>1</v>
      </c>
      <c r="G140" s="5">
        <f t="shared" si="14"/>
        <v>80</v>
      </c>
    </row>
    <row r="141" spans="1:7">
      <c r="A141" s="59" t="s">
        <v>437</v>
      </c>
      <c r="B141" s="59" t="s">
        <v>438</v>
      </c>
      <c r="C141" s="59" t="s">
        <v>409</v>
      </c>
      <c r="D141" s="10" t="s">
        <v>293</v>
      </c>
      <c r="E141" s="16">
        <v>80</v>
      </c>
      <c r="F141" s="10">
        <v>3</v>
      </c>
      <c r="G141" s="5">
        <f t="shared" si="14"/>
        <v>240</v>
      </c>
    </row>
    <row r="142" spans="1:7">
      <c r="A142" s="59" t="s">
        <v>437</v>
      </c>
      <c r="B142" s="59" t="s">
        <v>438</v>
      </c>
      <c r="C142" s="59" t="s">
        <v>409</v>
      </c>
      <c r="D142" s="14" t="s">
        <v>297</v>
      </c>
      <c r="E142" s="16">
        <v>80</v>
      </c>
      <c r="F142" s="14">
        <v>2</v>
      </c>
      <c r="G142" s="5">
        <f t="shared" si="14"/>
        <v>160</v>
      </c>
    </row>
    <row r="143" spans="1:7">
      <c r="A143" s="59"/>
      <c r="B143" s="59"/>
      <c r="C143" s="59"/>
      <c r="D143" s="10"/>
      <c r="E143" s="10"/>
      <c r="F143" s="10"/>
    </row>
    <row r="144" spans="1:7">
      <c r="A144" s="60"/>
      <c r="B144" s="60"/>
      <c r="C144" s="60"/>
      <c r="D144" s="69"/>
      <c r="E144" s="69"/>
      <c r="F144" s="69"/>
    </row>
    <row r="145" spans="1:7">
      <c r="A145" s="59"/>
      <c r="B145" s="59"/>
      <c r="C145" s="59"/>
      <c r="D145" s="10"/>
      <c r="E145" s="10"/>
      <c r="F145" s="10"/>
    </row>
    <row r="146" spans="1:7">
      <c r="A146" s="59" t="s">
        <v>437</v>
      </c>
      <c r="B146" s="59" t="s">
        <v>438</v>
      </c>
      <c r="C146" s="59" t="s">
        <v>439</v>
      </c>
      <c r="D146" s="14" t="s">
        <v>380</v>
      </c>
      <c r="E146" s="16">
        <v>90</v>
      </c>
      <c r="F146" s="14">
        <v>1</v>
      </c>
      <c r="G146" s="5">
        <f t="shared" ref="G146:G151" si="15">SUM(E146*F146)</f>
        <v>90</v>
      </c>
    </row>
    <row r="147" spans="1:7">
      <c r="A147" s="59" t="s">
        <v>437</v>
      </c>
      <c r="B147" s="59" t="s">
        <v>438</v>
      </c>
      <c r="C147" s="59" t="s">
        <v>439</v>
      </c>
      <c r="D147" s="14" t="s">
        <v>380</v>
      </c>
      <c r="E147" s="16">
        <v>150</v>
      </c>
      <c r="F147" s="10">
        <v>7</v>
      </c>
      <c r="G147" s="5">
        <f t="shared" si="15"/>
        <v>1050</v>
      </c>
    </row>
    <row r="148" spans="1:7">
      <c r="A148" s="59" t="s">
        <v>437</v>
      </c>
      <c r="B148" s="59" t="s">
        <v>438</v>
      </c>
      <c r="C148" s="59" t="s">
        <v>439</v>
      </c>
      <c r="D148" s="10" t="s">
        <v>283</v>
      </c>
      <c r="E148" s="16">
        <v>90</v>
      </c>
      <c r="F148" s="10">
        <v>2</v>
      </c>
      <c r="G148" s="5">
        <f t="shared" si="15"/>
        <v>180</v>
      </c>
    </row>
    <row r="149" spans="1:7">
      <c r="A149" s="59" t="s">
        <v>437</v>
      </c>
      <c r="B149" s="59" t="s">
        <v>438</v>
      </c>
      <c r="C149" s="59" t="s">
        <v>439</v>
      </c>
      <c r="D149" s="10" t="s">
        <v>283</v>
      </c>
      <c r="E149" s="16">
        <v>105</v>
      </c>
      <c r="F149" s="10">
        <v>22</v>
      </c>
      <c r="G149" s="5">
        <f t="shared" si="15"/>
        <v>2310</v>
      </c>
    </row>
    <row r="150" spans="1:7">
      <c r="A150" s="59" t="s">
        <v>437</v>
      </c>
      <c r="B150" s="59" t="s">
        <v>438</v>
      </c>
      <c r="C150" s="59" t="s">
        <v>439</v>
      </c>
      <c r="D150" s="10" t="s">
        <v>289</v>
      </c>
      <c r="E150" s="16">
        <v>105</v>
      </c>
      <c r="F150" s="14">
        <v>9</v>
      </c>
      <c r="G150" s="5">
        <f t="shared" si="15"/>
        <v>945</v>
      </c>
    </row>
    <row r="151" spans="1:7">
      <c r="A151" s="59" t="s">
        <v>437</v>
      </c>
      <c r="B151" s="59" t="s">
        <v>438</v>
      </c>
      <c r="C151" s="59" t="s">
        <v>439</v>
      </c>
      <c r="D151" s="10" t="s">
        <v>291</v>
      </c>
      <c r="E151" s="16">
        <v>105</v>
      </c>
      <c r="F151" s="10">
        <v>5</v>
      </c>
      <c r="G151" s="5">
        <f t="shared" si="15"/>
        <v>525</v>
      </c>
    </row>
    <row r="152" spans="1:7">
      <c r="A152" s="63"/>
      <c r="B152" s="63"/>
      <c r="C152" s="63"/>
      <c r="D152" s="9"/>
      <c r="E152" s="79"/>
      <c r="F152" s="9"/>
    </row>
    <row r="153" spans="1:7">
      <c r="A153" s="63"/>
      <c r="B153" s="63"/>
      <c r="C153" s="63"/>
      <c r="D153" s="9"/>
      <c r="E153" s="79"/>
      <c r="F153" s="9"/>
    </row>
    <row r="154" spans="1:7">
      <c r="A154" s="12" t="s">
        <v>40</v>
      </c>
      <c r="B154" s="12" t="s">
        <v>41</v>
      </c>
      <c r="C154" s="12" t="s">
        <v>42</v>
      </c>
      <c r="D154" s="12" t="s">
        <v>43</v>
      </c>
      <c r="E154" s="13" t="s">
        <v>45</v>
      </c>
      <c r="F154" s="12" t="s">
        <v>46</v>
      </c>
    </row>
    <row r="155" spans="1:7">
      <c r="A155" s="59" t="s">
        <v>437</v>
      </c>
      <c r="B155" s="59" t="s">
        <v>378</v>
      </c>
      <c r="C155" s="59" t="s">
        <v>395</v>
      </c>
      <c r="D155" s="20" t="s">
        <v>283</v>
      </c>
      <c r="E155" s="21">
        <v>75</v>
      </c>
      <c r="F155" s="20">
        <v>1</v>
      </c>
      <c r="G155" s="5">
        <f t="shared" ref="G155:G159" si="16">SUM(E155*F155)</f>
        <v>75</v>
      </c>
    </row>
    <row r="156" spans="1:7">
      <c r="A156" s="59" t="s">
        <v>437</v>
      </c>
      <c r="B156" s="59" t="s">
        <v>378</v>
      </c>
      <c r="C156" s="59" t="s">
        <v>395</v>
      </c>
      <c r="D156" s="20" t="s">
        <v>291</v>
      </c>
      <c r="E156" s="16">
        <v>85</v>
      </c>
      <c r="F156" s="59">
        <v>1</v>
      </c>
      <c r="G156" s="5">
        <f t="shared" si="16"/>
        <v>85</v>
      </c>
    </row>
    <row r="157" spans="1:7">
      <c r="A157" s="59" t="s">
        <v>437</v>
      </c>
      <c r="B157" s="59" t="s">
        <v>378</v>
      </c>
      <c r="C157" s="59" t="s">
        <v>395</v>
      </c>
      <c r="D157" s="20" t="s">
        <v>297</v>
      </c>
      <c r="E157" s="21">
        <v>85</v>
      </c>
      <c r="F157" s="20">
        <v>1</v>
      </c>
      <c r="G157" s="5">
        <f t="shared" si="16"/>
        <v>85</v>
      </c>
    </row>
    <row r="158" spans="1:7">
      <c r="A158" s="59" t="s">
        <v>437</v>
      </c>
      <c r="B158" s="59" t="s">
        <v>378</v>
      </c>
      <c r="C158" s="59" t="s">
        <v>401</v>
      </c>
      <c r="D158" s="20" t="s">
        <v>297</v>
      </c>
      <c r="E158" s="21">
        <v>110</v>
      </c>
      <c r="F158" s="20">
        <v>1</v>
      </c>
      <c r="G158" s="5">
        <f t="shared" si="16"/>
        <v>110</v>
      </c>
    </row>
    <row r="159" spans="1:7">
      <c r="A159" s="59" t="s">
        <v>437</v>
      </c>
      <c r="B159" s="59" t="s">
        <v>378</v>
      </c>
      <c r="C159" s="59" t="s">
        <v>403</v>
      </c>
      <c r="D159" s="20" t="s">
        <v>297</v>
      </c>
      <c r="E159" s="16">
        <v>220</v>
      </c>
      <c r="F159" s="59">
        <v>1</v>
      </c>
      <c r="G159" s="5">
        <f t="shared" si="16"/>
        <v>220</v>
      </c>
    </row>
    <row r="160" spans="1:7">
      <c r="A160" s="59"/>
      <c r="B160" s="59"/>
      <c r="C160" s="59"/>
      <c r="D160" s="20"/>
      <c r="E160" s="21"/>
      <c r="F160" s="20"/>
    </row>
    <row r="163" spans="1:7">
      <c r="A163" s="12" t="s">
        <v>40</v>
      </c>
      <c r="B163" s="12" t="s">
        <v>41</v>
      </c>
      <c r="C163" s="12" t="s">
        <v>42</v>
      </c>
      <c r="D163" s="12" t="s">
        <v>43</v>
      </c>
      <c r="E163" s="13" t="s">
        <v>45</v>
      </c>
      <c r="F163" s="12" t="s">
        <v>46</v>
      </c>
    </row>
    <row r="164" spans="1:7">
      <c r="A164" s="59" t="s">
        <v>437</v>
      </c>
      <c r="B164" s="59" t="s">
        <v>388</v>
      </c>
      <c r="C164" s="59" t="s">
        <v>394</v>
      </c>
      <c r="D164" s="20" t="s">
        <v>283</v>
      </c>
      <c r="E164" s="21">
        <v>50</v>
      </c>
      <c r="F164" s="20">
        <v>2</v>
      </c>
      <c r="G164" s="5">
        <f>SUM(E164*F164)</f>
        <v>100</v>
      </c>
    </row>
    <row r="166" spans="1:7">
      <c r="F166" s="19" t="s">
        <v>17</v>
      </c>
      <c r="G166" s="18">
        <f>SUM(G2:G164)</f>
        <v>135872</v>
      </c>
    </row>
    <row r="167" spans="1:7">
      <c r="F167" s="19"/>
    </row>
    <row r="168" spans="1:7">
      <c r="F168" s="19" t="s">
        <v>16</v>
      </c>
      <c r="G168" s="2">
        <f>SUM(F2:F164)</f>
        <v>1968</v>
      </c>
    </row>
    <row r="169" spans="1:7">
      <c r="F169" s="19"/>
    </row>
    <row r="170" spans="1:7">
      <c r="F170" s="19" t="s">
        <v>47</v>
      </c>
      <c r="G170" s="18">
        <f>SUM(G166/G168)</f>
        <v>69.040650406504071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"/>
  <sheetViews>
    <sheetView workbookViewId="0">
      <selection activeCell="K17" sqref="K17"/>
    </sheetView>
  </sheetViews>
  <sheetFormatPr defaultColWidth="10.6640625" defaultRowHeight="15"/>
  <cols>
    <col min="6" max="6" width="15.6640625" customWidth="1"/>
  </cols>
  <sheetData>
    <row r="1" spans="1:12">
      <c r="A1" s="27" t="s">
        <v>40</v>
      </c>
      <c r="B1" s="27" t="s">
        <v>41</v>
      </c>
      <c r="C1" s="27" t="s">
        <v>42</v>
      </c>
      <c r="D1" s="27" t="s">
        <v>43</v>
      </c>
      <c r="E1" s="28" t="s">
        <v>45</v>
      </c>
      <c r="F1" s="27" t="s">
        <v>46</v>
      </c>
      <c r="G1" s="12" t="s">
        <v>412</v>
      </c>
      <c r="H1" s="29"/>
      <c r="I1" s="32" t="s">
        <v>4</v>
      </c>
      <c r="J1" s="32" t="s">
        <v>1</v>
      </c>
      <c r="K1" s="32" t="s">
        <v>2</v>
      </c>
      <c r="L1" s="32" t="s">
        <v>3</v>
      </c>
    </row>
    <row r="2" spans="1:12">
      <c r="A2" s="90" t="s">
        <v>440</v>
      </c>
      <c r="B2" s="91" t="s">
        <v>378</v>
      </c>
      <c r="C2" s="91" t="s">
        <v>396</v>
      </c>
      <c r="D2" s="91" t="s">
        <v>283</v>
      </c>
      <c r="E2" s="92">
        <v>105</v>
      </c>
      <c r="F2" s="91">
        <v>11</v>
      </c>
      <c r="G2" s="48">
        <v>1155</v>
      </c>
      <c r="H2" s="29"/>
      <c r="I2" s="29" t="s">
        <v>19</v>
      </c>
      <c r="J2" s="29" t="s">
        <v>7</v>
      </c>
      <c r="K2" s="29">
        <v>149</v>
      </c>
      <c r="L2" s="37">
        <v>15290</v>
      </c>
    </row>
    <row r="3" spans="1:12">
      <c r="A3" s="38" t="s">
        <v>440</v>
      </c>
      <c r="B3" s="93" t="s">
        <v>378</v>
      </c>
      <c r="C3" s="93" t="s">
        <v>396</v>
      </c>
      <c r="D3" s="93" t="s">
        <v>289</v>
      </c>
      <c r="E3" s="94">
        <v>105</v>
      </c>
      <c r="F3" s="93">
        <v>39</v>
      </c>
      <c r="G3" s="48">
        <v>4095</v>
      </c>
      <c r="H3" s="29"/>
      <c r="I3" s="29"/>
      <c r="J3" s="29"/>
      <c r="K3" s="29"/>
      <c r="L3" s="29"/>
    </row>
    <row r="4" spans="1:12">
      <c r="A4" s="38" t="s">
        <v>440</v>
      </c>
      <c r="B4" s="93" t="s">
        <v>378</v>
      </c>
      <c r="C4" s="93" t="s">
        <v>396</v>
      </c>
      <c r="D4" s="93" t="s">
        <v>291</v>
      </c>
      <c r="E4" s="94">
        <v>105</v>
      </c>
      <c r="F4" s="93">
        <v>28</v>
      </c>
      <c r="G4" s="48">
        <v>2940</v>
      </c>
      <c r="H4" s="29"/>
      <c r="I4" s="29"/>
      <c r="J4" s="29"/>
      <c r="K4" s="29"/>
      <c r="L4" s="29"/>
    </row>
    <row r="5" spans="1:12">
      <c r="A5" s="38" t="s">
        <v>440</v>
      </c>
      <c r="B5" s="93" t="s">
        <v>378</v>
      </c>
      <c r="C5" s="93" t="s">
        <v>396</v>
      </c>
      <c r="D5" s="93" t="s">
        <v>293</v>
      </c>
      <c r="E5" s="94">
        <v>105</v>
      </c>
      <c r="F5" s="93">
        <v>3</v>
      </c>
      <c r="G5" s="48">
        <v>315</v>
      </c>
      <c r="H5" s="29"/>
      <c r="I5" s="29"/>
      <c r="J5" s="29"/>
      <c r="K5" s="29"/>
      <c r="L5" s="29"/>
    </row>
    <row r="6" spans="1:12">
      <c r="A6" s="38" t="s">
        <v>440</v>
      </c>
      <c r="B6" s="93" t="s">
        <v>378</v>
      </c>
      <c r="C6" s="93" t="s">
        <v>396</v>
      </c>
      <c r="D6" s="93" t="s">
        <v>297</v>
      </c>
      <c r="E6" s="94">
        <v>105</v>
      </c>
      <c r="F6" s="93">
        <v>1</v>
      </c>
      <c r="G6" s="48">
        <v>105</v>
      </c>
      <c r="H6" s="29"/>
      <c r="I6" s="29"/>
      <c r="J6" s="29"/>
      <c r="K6" s="29" t="s">
        <v>381</v>
      </c>
      <c r="L6" s="29" t="s">
        <v>382</v>
      </c>
    </row>
    <row r="7" spans="1:12">
      <c r="A7" s="38"/>
      <c r="B7" s="93"/>
      <c r="C7" s="93"/>
      <c r="D7" s="93"/>
      <c r="E7" s="94"/>
      <c r="F7" s="93"/>
      <c r="G7" s="29"/>
      <c r="H7" s="29"/>
      <c r="I7" s="29"/>
      <c r="J7" s="29"/>
      <c r="K7" s="29">
        <v>149</v>
      </c>
      <c r="L7" s="37">
        <v>15290</v>
      </c>
    </row>
    <row r="8" spans="1:12">
      <c r="A8" s="95"/>
      <c r="B8" s="55"/>
      <c r="C8" s="55"/>
      <c r="D8" s="55"/>
      <c r="E8" s="54"/>
      <c r="F8" s="55"/>
      <c r="G8" s="29"/>
      <c r="H8" s="29"/>
      <c r="I8" s="29"/>
      <c r="J8" s="29"/>
      <c r="K8" s="29"/>
      <c r="L8" s="29"/>
    </row>
    <row r="9" spans="1:12">
      <c r="A9" s="38"/>
      <c r="B9" s="93"/>
      <c r="C9" s="93"/>
      <c r="D9" s="93"/>
      <c r="E9" s="94"/>
      <c r="F9" s="93"/>
      <c r="G9" s="29"/>
      <c r="H9" s="29"/>
      <c r="I9" s="29"/>
      <c r="J9" s="29"/>
      <c r="K9" s="29"/>
      <c r="L9" s="29"/>
    </row>
    <row r="10" spans="1:12">
      <c r="A10" s="38" t="s">
        <v>440</v>
      </c>
      <c r="B10" s="93" t="s">
        <v>378</v>
      </c>
      <c r="C10" s="93" t="s">
        <v>418</v>
      </c>
      <c r="D10" s="93" t="s">
        <v>289</v>
      </c>
      <c r="E10" s="94">
        <v>120</v>
      </c>
      <c r="F10" s="93">
        <v>21</v>
      </c>
      <c r="G10" s="48">
        <v>2520</v>
      </c>
      <c r="H10" s="29"/>
      <c r="I10" s="29"/>
      <c r="J10" s="29"/>
      <c r="K10" s="29"/>
      <c r="L10" s="29"/>
    </row>
    <row r="11" spans="1:12">
      <c r="A11" s="38" t="s">
        <v>440</v>
      </c>
      <c r="B11" s="93" t="s">
        <v>378</v>
      </c>
      <c r="C11" s="93" t="s">
        <v>418</v>
      </c>
      <c r="D11" s="93" t="s">
        <v>293</v>
      </c>
      <c r="E11" s="94">
        <v>120</v>
      </c>
      <c r="F11" s="93">
        <v>10</v>
      </c>
      <c r="G11" s="48">
        <v>1200</v>
      </c>
      <c r="H11" s="29"/>
      <c r="I11" s="29"/>
      <c r="J11" s="29"/>
      <c r="K11" s="29" t="s">
        <v>383</v>
      </c>
      <c r="L11" s="29"/>
    </row>
    <row r="12" spans="1:12">
      <c r="A12" s="38"/>
      <c r="B12" s="93"/>
      <c r="C12" s="93"/>
      <c r="D12" s="93"/>
      <c r="E12" s="94"/>
      <c r="F12" s="93"/>
      <c r="G12" s="29"/>
      <c r="H12" s="29"/>
      <c r="I12" s="29"/>
      <c r="J12" s="29"/>
      <c r="K12" s="29"/>
      <c r="L12" s="29"/>
    </row>
    <row r="13" spans="1:12">
      <c r="A13" s="95"/>
      <c r="B13" s="55"/>
      <c r="C13" s="55"/>
      <c r="D13" s="55"/>
      <c r="E13" s="54"/>
      <c r="F13" s="55"/>
      <c r="G13" s="29"/>
      <c r="H13" s="29"/>
      <c r="I13" s="29"/>
      <c r="J13" s="29"/>
      <c r="K13" s="29"/>
      <c r="L13" s="29"/>
    </row>
    <row r="14" spans="1:12">
      <c r="A14" s="38"/>
      <c r="B14" s="93"/>
      <c r="C14" s="93"/>
      <c r="D14" s="93"/>
      <c r="E14" s="94"/>
      <c r="F14" s="93"/>
      <c r="G14" s="29"/>
      <c r="H14" s="29"/>
      <c r="I14" s="29"/>
      <c r="J14" s="29"/>
      <c r="K14" s="29"/>
      <c r="L14" s="29"/>
    </row>
    <row r="15" spans="1:12">
      <c r="A15" s="38" t="s">
        <v>440</v>
      </c>
      <c r="B15" s="93" t="s">
        <v>378</v>
      </c>
      <c r="C15" s="93" t="s">
        <v>395</v>
      </c>
      <c r="D15" s="93" t="s">
        <v>289</v>
      </c>
      <c r="E15" s="94">
        <v>80</v>
      </c>
      <c r="F15" s="93">
        <v>14</v>
      </c>
      <c r="G15" s="48">
        <v>1120</v>
      </c>
      <c r="H15" s="29"/>
      <c r="I15" s="29"/>
      <c r="J15" s="29"/>
      <c r="K15" s="29"/>
      <c r="L15" s="29"/>
    </row>
    <row r="16" spans="1:12">
      <c r="A16" s="38" t="s">
        <v>440</v>
      </c>
      <c r="B16" s="93" t="s">
        <v>378</v>
      </c>
      <c r="C16" s="93" t="s">
        <v>395</v>
      </c>
      <c r="D16" s="93" t="s">
        <v>291</v>
      </c>
      <c r="E16" s="94">
        <v>80</v>
      </c>
      <c r="F16" s="93">
        <v>19</v>
      </c>
      <c r="G16" s="48">
        <v>1520</v>
      </c>
      <c r="H16" s="29"/>
      <c r="I16" s="29"/>
      <c r="J16" s="29"/>
      <c r="K16" s="29"/>
      <c r="L16" s="29"/>
    </row>
    <row r="17" spans="1:12">
      <c r="A17" s="89"/>
      <c r="B17" s="43"/>
      <c r="C17" s="43"/>
      <c r="D17" s="43"/>
      <c r="E17" s="42"/>
      <c r="F17" s="43"/>
      <c r="G17" s="29"/>
      <c r="H17" s="29"/>
      <c r="I17" s="29"/>
      <c r="J17" s="29"/>
      <c r="K17" s="29"/>
      <c r="L17" s="29"/>
    </row>
    <row r="18" spans="1:12">
      <c r="A18" s="51"/>
      <c r="B18" s="51"/>
      <c r="C18" s="51"/>
      <c r="D18" s="51"/>
      <c r="E18" s="96"/>
      <c r="F18" s="51"/>
      <c r="G18" s="29"/>
      <c r="H18" s="29"/>
      <c r="I18" s="29"/>
      <c r="J18" s="29"/>
      <c r="K18" s="29"/>
      <c r="L18" s="29"/>
    </row>
    <row r="19" spans="1:12">
      <c r="A19" s="97"/>
      <c r="B19" s="98"/>
      <c r="C19" s="98"/>
      <c r="D19" s="98"/>
      <c r="E19" s="99"/>
      <c r="F19" s="98"/>
      <c r="G19" s="29"/>
      <c r="H19" s="29"/>
      <c r="I19" s="29"/>
      <c r="J19" s="29"/>
      <c r="K19" s="29"/>
      <c r="L19" s="29"/>
    </row>
    <row r="20" spans="1:12">
      <c r="A20" s="38"/>
      <c r="B20" s="93"/>
      <c r="C20" s="93"/>
      <c r="D20" s="93"/>
      <c r="E20" s="94"/>
      <c r="F20" s="93"/>
      <c r="G20" s="29"/>
      <c r="H20" s="29"/>
      <c r="I20" s="29"/>
      <c r="J20" s="29"/>
      <c r="K20" s="29"/>
      <c r="L20" s="29"/>
    </row>
    <row r="21" spans="1:12">
      <c r="A21" s="38" t="s">
        <v>440</v>
      </c>
      <c r="B21" s="93" t="s">
        <v>378</v>
      </c>
      <c r="C21" s="93" t="s">
        <v>401</v>
      </c>
      <c r="D21" s="93" t="s">
        <v>289</v>
      </c>
      <c r="E21" s="94">
        <v>120</v>
      </c>
      <c r="F21" s="93">
        <v>1</v>
      </c>
      <c r="G21" s="48">
        <v>120</v>
      </c>
      <c r="H21" s="29"/>
      <c r="I21" s="29"/>
      <c r="J21" s="29"/>
      <c r="K21" s="29"/>
      <c r="L21" s="29"/>
    </row>
    <row r="22" spans="1:12">
      <c r="A22" s="38" t="s">
        <v>440</v>
      </c>
      <c r="B22" s="93" t="s">
        <v>378</v>
      </c>
      <c r="C22" s="93" t="s">
        <v>401</v>
      </c>
      <c r="D22" s="93" t="s">
        <v>297</v>
      </c>
      <c r="E22" s="94">
        <v>120</v>
      </c>
      <c r="F22" s="93">
        <v>1</v>
      </c>
      <c r="G22" s="48">
        <v>120</v>
      </c>
      <c r="H22" s="29"/>
      <c r="I22" s="29"/>
      <c r="J22" s="29"/>
      <c r="K22" s="29"/>
      <c r="L22" s="29"/>
    </row>
    <row r="23" spans="1:12">
      <c r="A23" s="38" t="s">
        <v>440</v>
      </c>
      <c r="B23" s="93" t="s">
        <v>378</v>
      </c>
      <c r="C23" s="93" t="s">
        <v>395</v>
      </c>
      <c r="D23" s="93" t="s">
        <v>289</v>
      </c>
      <c r="E23" s="94">
        <v>80</v>
      </c>
      <c r="F23" s="93">
        <v>1</v>
      </c>
      <c r="G23" s="48">
        <v>80</v>
      </c>
      <c r="H23" s="29"/>
      <c r="I23" s="29"/>
      <c r="J23" s="29"/>
      <c r="K23" s="29"/>
      <c r="L23" s="29"/>
    </row>
    <row r="24" spans="1:12">
      <c r="A24" s="46"/>
      <c r="B24" s="46"/>
      <c r="C24" s="46"/>
      <c r="D24" s="46"/>
      <c r="E24" s="45"/>
      <c r="F24" s="46"/>
      <c r="G24" s="29"/>
      <c r="H24" s="29"/>
      <c r="I24" s="29"/>
      <c r="J24" s="29"/>
      <c r="K24" s="29"/>
      <c r="L24" s="29"/>
    </row>
    <row r="25" spans="1:12">
      <c r="A25" s="46"/>
      <c r="B25" s="46"/>
      <c r="C25" s="46"/>
      <c r="D25" s="46"/>
      <c r="E25" s="45"/>
      <c r="F25" s="46" t="s">
        <v>17</v>
      </c>
      <c r="G25" s="37">
        <v>15290</v>
      </c>
      <c r="H25" s="29"/>
      <c r="I25" s="29"/>
      <c r="J25" s="29"/>
      <c r="K25" s="29"/>
      <c r="L25" s="29"/>
    </row>
    <row r="26" spans="1:12">
      <c r="A26" s="46"/>
      <c r="B26" s="46"/>
      <c r="C26" s="46"/>
      <c r="D26" s="46"/>
      <c r="E26" s="45"/>
      <c r="F26" s="46"/>
      <c r="G26" s="29"/>
      <c r="H26" s="29"/>
      <c r="I26" s="29"/>
      <c r="J26" s="29"/>
      <c r="K26" s="29"/>
      <c r="L26" s="29"/>
    </row>
    <row r="27" spans="1:12">
      <c r="A27" s="46"/>
      <c r="B27" s="46"/>
      <c r="C27" s="46"/>
      <c r="D27" s="46"/>
      <c r="E27" s="45"/>
      <c r="F27" s="46" t="s">
        <v>16</v>
      </c>
      <c r="G27" s="29">
        <v>149</v>
      </c>
      <c r="H27" s="29"/>
      <c r="I27" s="29"/>
      <c r="J27" s="29"/>
      <c r="K27" s="29"/>
      <c r="L27" s="29"/>
    </row>
    <row r="28" spans="1:12">
      <c r="A28" s="46"/>
      <c r="B28" s="46"/>
      <c r="C28" s="46"/>
      <c r="D28" s="46"/>
      <c r="E28" s="45"/>
      <c r="F28" s="46"/>
      <c r="G28" s="29"/>
      <c r="H28" s="29"/>
      <c r="I28" s="29"/>
      <c r="J28" s="29"/>
      <c r="K28" s="29"/>
      <c r="L28" s="29"/>
    </row>
    <row r="29" spans="1:12">
      <c r="A29" s="51"/>
      <c r="B29" s="51"/>
      <c r="C29" s="51"/>
      <c r="D29" s="51"/>
      <c r="E29" s="96"/>
      <c r="F29" s="46" t="s">
        <v>47</v>
      </c>
      <c r="G29" s="37">
        <v>102.62</v>
      </c>
      <c r="H29" s="29"/>
      <c r="I29" s="29"/>
      <c r="J29" s="29"/>
      <c r="K29" s="29"/>
      <c r="L29" s="29"/>
    </row>
    <row r="30" spans="1:12">
      <c r="A30" s="46"/>
      <c r="B30" s="46"/>
      <c r="C30" s="46"/>
      <c r="D30" s="46"/>
      <c r="E30" s="45"/>
      <c r="F30" s="46"/>
      <c r="G30" s="29"/>
      <c r="H30" s="29"/>
      <c r="I30" s="29"/>
      <c r="J30" s="29"/>
      <c r="K30" s="29"/>
      <c r="L30" s="29"/>
    </row>
    <row r="31" spans="1:12">
      <c r="A31" s="46"/>
      <c r="B31" s="46"/>
      <c r="C31" s="46"/>
      <c r="D31" s="46"/>
      <c r="E31" s="45"/>
      <c r="F31" s="46"/>
      <c r="G31" s="29"/>
      <c r="H31" s="29"/>
      <c r="I31" s="29"/>
      <c r="J31" s="29"/>
      <c r="K31" s="29"/>
      <c r="L31" s="29"/>
    </row>
    <row r="32" spans="1:12">
      <c r="A32" s="46"/>
      <c r="B32" s="46"/>
      <c r="C32" s="46"/>
      <c r="D32" s="46"/>
      <c r="E32" s="45"/>
      <c r="F32" s="46"/>
      <c r="G32" s="29"/>
      <c r="H32" s="29"/>
      <c r="I32" s="29"/>
      <c r="J32" s="29"/>
      <c r="K32" s="29"/>
      <c r="L32" s="29"/>
    </row>
    <row r="33" spans="1:12">
      <c r="A33" s="46"/>
      <c r="B33" s="46"/>
      <c r="C33" s="46"/>
      <c r="D33" s="46"/>
      <c r="E33" s="45"/>
      <c r="F33" s="46"/>
      <c r="G33" s="29"/>
      <c r="H33" s="29"/>
      <c r="I33" s="29"/>
      <c r="J33" s="29"/>
      <c r="K33" s="29"/>
      <c r="L33" s="29"/>
    </row>
    <row r="34" spans="1:12">
      <c r="A34" s="46"/>
      <c r="B34" s="46"/>
      <c r="C34" s="46"/>
      <c r="D34" s="46"/>
      <c r="E34" s="45"/>
      <c r="F34" s="46"/>
      <c r="G34" s="29"/>
      <c r="H34" s="29"/>
      <c r="I34" s="29"/>
      <c r="J34" s="29"/>
      <c r="K34" s="29"/>
      <c r="L34" s="29"/>
    </row>
    <row r="35" spans="1:12">
      <c r="A35" s="46"/>
      <c r="B35" s="46"/>
      <c r="C35" s="46"/>
      <c r="D35" s="46"/>
      <c r="E35" s="45"/>
      <c r="F35" s="46"/>
      <c r="G35" s="29"/>
      <c r="H35" s="29"/>
      <c r="I35" s="29"/>
      <c r="J35" s="29"/>
      <c r="K35" s="29"/>
      <c r="L35" s="29"/>
    </row>
    <row r="36" spans="1:12">
      <c r="A36" s="46"/>
      <c r="B36" s="46"/>
      <c r="C36" s="46"/>
      <c r="D36" s="46"/>
      <c r="E36" s="45"/>
      <c r="F36" s="46"/>
      <c r="G36" s="29"/>
      <c r="H36" s="29"/>
      <c r="I36" s="29"/>
      <c r="J36" s="29"/>
      <c r="K36" s="29"/>
      <c r="L36" s="29"/>
    </row>
    <row r="37" spans="1:12">
      <c r="A37" s="46"/>
      <c r="B37" s="46"/>
      <c r="C37" s="46"/>
      <c r="D37" s="46"/>
      <c r="E37" s="45"/>
      <c r="F37" s="46"/>
      <c r="G37" s="29"/>
      <c r="H37" s="29"/>
      <c r="I37" s="29"/>
      <c r="J37" s="29"/>
      <c r="K37" s="29"/>
      <c r="L37" s="29"/>
    </row>
    <row r="38" spans="1:12">
      <c r="A38" s="51"/>
      <c r="B38" s="51"/>
      <c r="C38" s="51"/>
      <c r="D38" s="51"/>
      <c r="E38" s="96"/>
      <c r="F38" s="51"/>
      <c r="G38" s="29"/>
      <c r="H38" s="29"/>
      <c r="I38" s="29"/>
      <c r="J38" s="29"/>
      <c r="K38" s="29"/>
      <c r="L38" s="29"/>
    </row>
    <row r="39" spans="1:12">
      <c r="A39" s="51"/>
      <c r="B39" s="51"/>
      <c r="C39" s="51"/>
      <c r="D39" s="51"/>
      <c r="E39" s="96"/>
      <c r="F39" s="51"/>
      <c r="G39" s="29"/>
      <c r="H39" s="29"/>
      <c r="I39" s="29"/>
      <c r="J39" s="29"/>
      <c r="K39" s="29"/>
      <c r="L39" s="29"/>
    </row>
    <row r="40" spans="1:12">
      <c r="A40" s="51"/>
      <c r="B40" s="51"/>
      <c r="C40" s="51"/>
      <c r="D40" s="51"/>
      <c r="E40" s="96"/>
      <c r="F40" s="51"/>
      <c r="G40" s="29"/>
      <c r="H40" s="29"/>
      <c r="I40" s="29"/>
      <c r="J40" s="29"/>
      <c r="K40" s="29"/>
      <c r="L40" s="29"/>
    </row>
    <row r="41" spans="1:12">
      <c r="A41" s="51"/>
      <c r="B41" s="51"/>
      <c r="C41" s="51"/>
      <c r="D41" s="51"/>
      <c r="E41" s="96"/>
      <c r="F41" s="51"/>
      <c r="G41" s="29"/>
      <c r="H41" s="29"/>
      <c r="I41" s="29"/>
      <c r="J41" s="29"/>
      <c r="K41" s="29"/>
      <c r="L41" s="29"/>
    </row>
    <row r="42" spans="1:12">
      <c r="A42" s="51"/>
      <c r="B42" s="51"/>
      <c r="C42" s="51"/>
      <c r="D42" s="51"/>
      <c r="E42" s="96"/>
      <c r="F42" s="51"/>
      <c r="G42" s="29"/>
      <c r="H42" s="29"/>
      <c r="I42" s="29"/>
      <c r="J42" s="29"/>
      <c r="K42" s="29"/>
      <c r="L42" s="29"/>
    </row>
    <row r="43" spans="1:12">
      <c r="A43" s="51"/>
      <c r="B43" s="51"/>
      <c r="C43" s="51"/>
      <c r="D43" s="51"/>
      <c r="E43" s="96"/>
      <c r="F43" s="51"/>
      <c r="G43" s="29"/>
      <c r="H43" s="29"/>
      <c r="I43" s="29"/>
      <c r="J43" s="29"/>
      <c r="K43" s="29"/>
      <c r="L43" s="29"/>
    </row>
    <row r="44" spans="1:12">
      <c r="A44" s="51"/>
      <c r="B44" s="51"/>
      <c r="C44" s="51"/>
      <c r="D44" s="51"/>
      <c r="E44" s="96"/>
      <c r="F44" s="51"/>
      <c r="G44" s="29"/>
      <c r="H44" s="29"/>
      <c r="I44" s="29"/>
      <c r="J44" s="29"/>
      <c r="K44" s="29"/>
      <c r="L44" s="29"/>
    </row>
    <row r="45" spans="1:12">
      <c r="A45" s="51"/>
      <c r="B45" s="51"/>
      <c r="C45" s="51"/>
      <c r="D45" s="51"/>
      <c r="E45" s="96"/>
      <c r="F45" s="51"/>
      <c r="G45" s="29"/>
      <c r="H45" s="29"/>
      <c r="I45" s="29"/>
      <c r="J45" s="29"/>
      <c r="K45" s="29"/>
      <c r="L45" s="29"/>
    </row>
    <row r="46" spans="1:12">
      <c r="A46" s="51"/>
      <c r="B46" s="51"/>
      <c r="C46" s="51"/>
      <c r="D46" s="51"/>
      <c r="E46" s="96"/>
      <c r="F46" s="51"/>
      <c r="G46" s="29"/>
      <c r="H46" s="29"/>
      <c r="I46" s="29"/>
      <c r="J46" s="29"/>
      <c r="K46" s="29"/>
      <c r="L46" s="29"/>
    </row>
    <row r="47" spans="1:12">
      <c r="A47" s="51"/>
      <c r="B47" s="51"/>
      <c r="C47" s="51"/>
      <c r="D47" s="51"/>
      <c r="E47" s="96"/>
      <c r="F47" s="51"/>
      <c r="G47" s="29"/>
      <c r="H47" s="29"/>
      <c r="I47" s="29"/>
      <c r="J47" s="29"/>
      <c r="K47" s="29"/>
      <c r="L47" s="29"/>
    </row>
    <row r="48" spans="1:12">
      <c r="A48" s="51"/>
      <c r="B48" s="51"/>
      <c r="C48" s="51"/>
      <c r="D48" s="51"/>
      <c r="E48" s="96"/>
      <c r="F48" s="51"/>
      <c r="G48" s="29"/>
      <c r="H48" s="29"/>
      <c r="I48" s="29"/>
      <c r="J48" s="29"/>
      <c r="K48" s="29"/>
      <c r="L48" s="29"/>
    </row>
    <row r="49" spans="1:12">
      <c r="A49" s="51"/>
      <c r="B49" s="51"/>
      <c r="C49" s="51"/>
      <c r="D49" s="51"/>
      <c r="E49" s="96"/>
      <c r="F49" s="51"/>
      <c r="G49" s="29"/>
      <c r="H49" s="29"/>
      <c r="I49" s="29"/>
      <c r="J49" s="29"/>
      <c r="K49" s="29"/>
      <c r="L49" s="29"/>
    </row>
    <row r="50" spans="1:12">
      <c r="A50" s="51"/>
      <c r="B50" s="51"/>
      <c r="C50" s="51"/>
      <c r="D50" s="51"/>
      <c r="E50" s="96"/>
      <c r="F50" s="51"/>
      <c r="G50" s="29"/>
      <c r="H50" s="29"/>
      <c r="I50" s="29"/>
      <c r="J50" s="29"/>
      <c r="K50" s="29"/>
      <c r="L50" s="29"/>
    </row>
    <row r="51" spans="1:12">
      <c r="A51" s="51"/>
      <c r="B51" s="51"/>
      <c r="C51" s="51"/>
      <c r="D51" s="51"/>
      <c r="E51" s="96"/>
      <c r="F51" s="51"/>
      <c r="G51" s="29"/>
      <c r="H51" s="29"/>
      <c r="I51" s="29"/>
      <c r="J51" s="29"/>
      <c r="K51" s="29"/>
      <c r="L51" s="29"/>
    </row>
    <row r="52" spans="1:12">
      <c r="A52" s="51"/>
      <c r="B52" s="51"/>
      <c r="C52" s="51"/>
      <c r="D52" s="51"/>
      <c r="E52" s="96"/>
      <c r="F52" s="51"/>
      <c r="G52" s="29"/>
      <c r="H52" s="29"/>
      <c r="I52" s="29"/>
      <c r="J52" s="29"/>
      <c r="K52" s="29"/>
      <c r="L52" s="29"/>
    </row>
    <row r="53" spans="1:12">
      <c r="A53" s="51"/>
      <c r="B53" s="51"/>
      <c r="C53" s="51"/>
      <c r="D53" s="51"/>
      <c r="E53" s="96"/>
      <c r="F53" s="51"/>
      <c r="G53" s="29"/>
      <c r="H53" s="29"/>
      <c r="I53" s="29"/>
      <c r="J53" s="29"/>
      <c r="K53" s="29"/>
      <c r="L53" s="29"/>
    </row>
    <row r="54" spans="1:12">
      <c r="A54" s="51"/>
      <c r="B54" s="51"/>
      <c r="C54" s="51"/>
      <c r="D54" s="51"/>
      <c r="E54" s="96"/>
      <c r="F54" s="51"/>
      <c r="G54" s="29"/>
      <c r="H54" s="29"/>
      <c r="I54" s="29"/>
      <c r="J54" s="29"/>
      <c r="K54" s="29"/>
      <c r="L54" s="29"/>
    </row>
    <row r="55" spans="1:12">
      <c r="A55" s="51"/>
      <c r="B55" s="51"/>
      <c r="C55" s="51"/>
      <c r="D55" s="51"/>
      <c r="E55" s="96"/>
      <c r="F55" s="51"/>
      <c r="G55" s="29"/>
      <c r="H55" s="29"/>
      <c r="I55" s="29"/>
      <c r="J55" s="29"/>
      <c r="K55" s="29"/>
      <c r="L55" s="29"/>
    </row>
    <row r="56" spans="1:12">
      <c r="A56" s="51"/>
      <c r="B56" s="51"/>
      <c r="C56" s="51"/>
      <c r="D56" s="51"/>
      <c r="E56" s="96"/>
      <c r="F56" s="51"/>
      <c r="G56" s="29"/>
      <c r="H56" s="29"/>
      <c r="I56" s="29"/>
      <c r="J56" s="29"/>
      <c r="K56" s="29"/>
      <c r="L56" s="29"/>
    </row>
    <row r="57" spans="1:12">
      <c r="A57" s="51"/>
      <c r="B57" s="51"/>
      <c r="C57" s="51"/>
      <c r="D57" s="51"/>
      <c r="E57" s="96"/>
      <c r="F57" s="51"/>
      <c r="G57" s="29"/>
      <c r="H57" s="29"/>
      <c r="I57" s="29"/>
      <c r="J57" s="29"/>
      <c r="K57" s="29"/>
      <c r="L57" s="29"/>
    </row>
    <row r="58" spans="1:12">
      <c r="A58" s="51"/>
      <c r="B58" s="51"/>
      <c r="C58" s="51"/>
      <c r="D58" s="51"/>
      <c r="E58" s="96"/>
      <c r="F58" s="51"/>
      <c r="G58" s="29"/>
      <c r="H58" s="29"/>
      <c r="I58" s="29"/>
      <c r="J58" s="29"/>
      <c r="K58" s="29"/>
      <c r="L58" s="29"/>
    </row>
    <row r="59" spans="1:12">
      <c r="A59" s="51"/>
      <c r="B59" s="51"/>
      <c r="C59" s="51"/>
      <c r="D59" s="51"/>
      <c r="E59" s="96"/>
      <c r="F59" s="51"/>
      <c r="G59" s="29"/>
      <c r="H59" s="29"/>
      <c r="I59" s="29"/>
      <c r="J59" s="29"/>
      <c r="K59" s="29"/>
      <c r="L59" s="29"/>
    </row>
    <row r="60" spans="1:12">
      <c r="A60" s="51"/>
      <c r="B60" s="51"/>
      <c r="C60" s="51"/>
      <c r="D60" s="51"/>
      <c r="E60" s="96"/>
      <c r="F60" s="51"/>
      <c r="G60" s="29"/>
      <c r="H60" s="29"/>
      <c r="I60" s="29"/>
      <c r="J60" s="29"/>
      <c r="K60" s="29"/>
      <c r="L60" s="29"/>
    </row>
    <row r="61" spans="1:12">
      <c r="A61" s="51"/>
      <c r="B61" s="51"/>
      <c r="C61" s="51"/>
      <c r="D61" s="51"/>
      <c r="E61" s="96"/>
      <c r="F61" s="51"/>
      <c r="G61" s="29"/>
      <c r="H61" s="29"/>
      <c r="I61" s="29"/>
      <c r="J61" s="29"/>
      <c r="K61" s="29"/>
      <c r="L61" s="29"/>
    </row>
    <row r="62" spans="1:12">
      <c r="A62" s="51"/>
      <c r="B62" s="51"/>
      <c r="C62" s="51"/>
      <c r="D62" s="51"/>
      <c r="E62" s="96"/>
      <c r="F62" s="51"/>
      <c r="G62" s="29"/>
      <c r="H62" s="29"/>
      <c r="I62" s="29"/>
      <c r="J62" s="29"/>
      <c r="K62" s="29"/>
      <c r="L62" s="29"/>
    </row>
    <row r="63" spans="1:12">
      <c r="A63" s="51"/>
      <c r="B63" s="51"/>
      <c r="C63" s="51"/>
      <c r="D63" s="51"/>
      <c r="E63" s="96"/>
      <c r="F63" s="51"/>
      <c r="G63" s="29"/>
      <c r="H63" s="29"/>
      <c r="I63" s="29"/>
      <c r="J63" s="29"/>
      <c r="K63" s="29"/>
      <c r="L63" s="29"/>
    </row>
    <row r="64" spans="1:12">
      <c r="A64" s="51"/>
      <c r="B64" s="51"/>
      <c r="C64" s="51"/>
      <c r="D64" s="51"/>
      <c r="E64" s="96"/>
      <c r="F64" s="51"/>
      <c r="G64" s="29"/>
      <c r="H64" s="29"/>
      <c r="I64" s="29"/>
      <c r="J64" s="29"/>
      <c r="K64" s="29"/>
      <c r="L64" s="29"/>
    </row>
    <row r="65" spans="1:12">
      <c r="A65" s="51"/>
      <c r="B65" s="51"/>
      <c r="C65" s="51"/>
      <c r="D65" s="51"/>
      <c r="E65" s="96"/>
      <c r="F65" s="51"/>
      <c r="G65" s="29"/>
      <c r="H65" s="29"/>
      <c r="I65" s="29"/>
      <c r="J65" s="29"/>
      <c r="K65" s="29"/>
      <c r="L65" s="29"/>
    </row>
    <row r="66" spans="1:12">
      <c r="A66" s="51"/>
      <c r="B66" s="51"/>
      <c r="C66" s="51"/>
      <c r="D66" s="51"/>
      <c r="E66" s="96"/>
      <c r="F66" s="51"/>
      <c r="G66" s="29"/>
      <c r="H66" s="29"/>
      <c r="I66" s="29"/>
      <c r="J66" s="29"/>
      <c r="K66" s="29"/>
      <c r="L66" s="29"/>
    </row>
    <row r="67" spans="1:12">
      <c r="A67" s="51"/>
      <c r="B67" s="51"/>
      <c r="C67" s="51"/>
      <c r="D67" s="51"/>
      <c r="E67" s="96"/>
      <c r="F67" s="51"/>
      <c r="G67" s="29"/>
      <c r="H67" s="29"/>
      <c r="I67" s="29"/>
      <c r="J67" s="29"/>
      <c r="K67" s="29"/>
      <c r="L67" s="29"/>
    </row>
    <row r="68" spans="1:12">
      <c r="A68" s="51"/>
      <c r="B68" s="51"/>
      <c r="C68" s="51"/>
      <c r="D68" s="51"/>
      <c r="E68" s="96"/>
      <c r="F68" s="51"/>
      <c r="G68" s="29"/>
      <c r="H68" s="29"/>
      <c r="I68" s="29"/>
      <c r="J68" s="29"/>
      <c r="K68" s="29"/>
      <c r="L68" s="29"/>
    </row>
    <row r="69" spans="1:12">
      <c r="A69" s="51"/>
      <c r="B69" s="51"/>
      <c r="C69" s="51"/>
      <c r="D69" s="51"/>
      <c r="E69" s="96"/>
      <c r="F69" s="51"/>
      <c r="G69" s="29"/>
      <c r="H69" s="29"/>
      <c r="I69" s="29"/>
      <c r="J69" s="29"/>
      <c r="K69" s="29"/>
      <c r="L69" s="29"/>
    </row>
    <row r="70" spans="1:12">
      <c r="A70" s="51"/>
      <c r="B70" s="51"/>
      <c r="C70" s="51"/>
      <c r="D70" s="51"/>
      <c r="E70" s="96"/>
      <c r="F70" s="51"/>
      <c r="G70" s="29"/>
      <c r="H70" s="29"/>
      <c r="I70" s="29"/>
      <c r="J70" s="29"/>
      <c r="K70" s="29"/>
      <c r="L70" s="29"/>
    </row>
    <row r="71" spans="1:12">
      <c r="A71" s="51"/>
      <c r="B71" s="51"/>
      <c r="C71" s="51"/>
      <c r="D71" s="51"/>
      <c r="E71" s="96"/>
      <c r="F71" s="51"/>
      <c r="G71" s="29"/>
      <c r="H71" s="29"/>
      <c r="I71" s="29"/>
      <c r="J71" s="29"/>
      <c r="K71" s="29"/>
      <c r="L71" s="29"/>
    </row>
    <row r="72" spans="1:12">
      <c r="A72" s="51"/>
      <c r="B72" s="51"/>
      <c r="C72" s="51"/>
      <c r="D72" s="51"/>
      <c r="E72" s="96"/>
      <c r="F72" s="51"/>
      <c r="G72" s="29"/>
      <c r="H72" s="29"/>
      <c r="I72" s="29"/>
      <c r="J72" s="29"/>
      <c r="K72" s="29"/>
      <c r="L72" s="29"/>
    </row>
    <row r="73" spans="1:12">
      <c r="A73" s="51"/>
      <c r="B73" s="51"/>
      <c r="C73" s="51"/>
      <c r="D73" s="51"/>
      <c r="E73" s="96"/>
      <c r="F73" s="51"/>
      <c r="G73" s="29"/>
      <c r="H73" s="29"/>
      <c r="I73" s="29"/>
      <c r="J73" s="29"/>
      <c r="K73" s="29"/>
      <c r="L73" s="29"/>
    </row>
    <row r="74" spans="1:12">
      <c r="A74" s="51"/>
      <c r="B74" s="51"/>
      <c r="C74" s="51"/>
      <c r="D74" s="51"/>
      <c r="E74" s="96"/>
      <c r="F74" s="51"/>
      <c r="G74" s="29"/>
      <c r="H74" s="29"/>
      <c r="I74" s="29"/>
      <c r="J74" s="29"/>
      <c r="K74" s="29"/>
      <c r="L74" s="29"/>
    </row>
    <row r="75" spans="1:12">
      <c r="A75" s="51"/>
      <c r="B75" s="51"/>
      <c r="C75" s="51"/>
      <c r="D75" s="51"/>
      <c r="E75" s="96"/>
      <c r="F75" s="51"/>
      <c r="G75" s="29"/>
      <c r="H75" s="29"/>
      <c r="I75" s="29"/>
      <c r="J75" s="29"/>
      <c r="K75" s="29"/>
      <c r="L75" s="29"/>
    </row>
    <row r="76" spans="1:12">
      <c r="A76" s="51"/>
      <c r="B76" s="51"/>
      <c r="C76" s="51"/>
      <c r="D76" s="51"/>
      <c r="E76" s="96"/>
      <c r="F76" s="51"/>
      <c r="G76" s="29"/>
      <c r="H76" s="29"/>
      <c r="I76" s="29"/>
      <c r="J76" s="29"/>
      <c r="K76" s="29"/>
      <c r="L76" s="29"/>
    </row>
    <row r="77" spans="1:12">
      <c r="A77" s="51"/>
      <c r="B77" s="51"/>
      <c r="C77" s="51"/>
      <c r="D77" s="51"/>
      <c r="E77" s="96"/>
      <c r="F77" s="51"/>
      <c r="G77" s="29"/>
      <c r="H77" s="29"/>
      <c r="I77" s="29"/>
      <c r="J77" s="29"/>
      <c r="K77" s="29"/>
      <c r="L77" s="29"/>
    </row>
    <row r="78" spans="1:12">
      <c r="A78" s="51"/>
      <c r="B78" s="51"/>
      <c r="C78" s="51"/>
      <c r="D78" s="51"/>
      <c r="E78" s="96"/>
      <c r="F78" s="51"/>
      <c r="G78" s="29"/>
      <c r="H78" s="29"/>
      <c r="I78" s="29"/>
      <c r="J78" s="29"/>
      <c r="K78" s="29"/>
      <c r="L78" s="29"/>
    </row>
    <row r="79" spans="1:12">
      <c r="A79" s="51"/>
      <c r="B79" s="51"/>
      <c r="C79" s="51"/>
      <c r="D79" s="51"/>
      <c r="E79" s="96"/>
      <c r="F79" s="51"/>
      <c r="G79" s="29"/>
      <c r="H79" s="29"/>
      <c r="I79" s="29"/>
      <c r="J79" s="29"/>
      <c r="K79" s="29"/>
      <c r="L79" s="29"/>
    </row>
    <row r="80" spans="1:12">
      <c r="A80" s="51"/>
      <c r="B80" s="51"/>
      <c r="C80" s="51"/>
      <c r="D80" s="51"/>
      <c r="E80" s="96"/>
      <c r="F80" s="51"/>
      <c r="G80" s="29"/>
      <c r="H80" s="29"/>
      <c r="I80" s="29"/>
      <c r="J80" s="29"/>
      <c r="K80" s="29"/>
      <c r="L80" s="29"/>
    </row>
    <row r="81" spans="1:12">
      <c r="A81" s="51"/>
      <c r="B81" s="51"/>
      <c r="C81" s="51"/>
      <c r="D81" s="51"/>
      <c r="E81" s="96"/>
      <c r="F81" s="51"/>
      <c r="G81" s="29"/>
      <c r="H81" s="29"/>
      <c r="I81" s="29"/>
      <c r="J81" s="29"/>
      <c r="K81" s="29"/>
      <c r="L81" s="29"/>
    </row>
    <row r="82" spans="1:12">
      <c r="A82" s="51"/>
      <c r="B82" s="51"/>
      <c r="C82" s="51"/>
      <c r="D82" s="51"/>
      <c r="E82" s="96"/>
      <c r="F82" s="51"/>
      <c r="G82" s="29"/>
      <c r="H82" s="29"/>
      <c r="I82" s="29"/>
      <c r="J82" s="29"/>
      <c r="K82" s="29"/>
      <c r="L82" s="29"/>
    </row>
    <row r="83" spans="1:12">
      <c r="A83" s="51"/>
      <c r="B83" s="51"/>
      <c r="C83" s="51"/>
      <c r="D83" s="51"/>
      <c r="E83" s="96"/>
      <c r="F83" s="51"/>
      <c r="G83" s="29"/>
      <c r="H83" s="29"/>
      <c r="I83" s="29"/>
      <c r="J83" s="29"/>
      <c r="K83" s="29"/>
      <c r="L83" s="29"/>
    </row>
    <row r="84" spans="1:12">
      <c r="A84" s="51"/>
      <c r="B84" s="51"/>
      <c r="C84" s="51"/>
      <c r="D84" s="51"/>
      <c r="E84" s="96"/>
      <c r="F84" s="51"/>
      <c r="G84" s="29"/>
      <c r="H84" s="29"/>
      <c r="I84" s="29"/>
      <c r="J84" s="29"/>
      <c r="K84" s="29"/>
      <c r="L84" s="29"/>
    </row>
    <row r="85" spans="1:12">
      <c r="A85" s="51"/>
      <c r="B85" s="51"/>
      <c r="C85" s="51"/>
      <c r="D85" s="51"/>
      <c r="E85" s="96"/>
      <c r="F85" s="51"/>
      <c r="G85" s="29"/>
      <c r="H85" s="29"/>
      <c r="I85" s="29"/>
      <c r="J85" s="29"/>
      <c r="K85" s="29"/>
      <c r="L85" s="29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"/>
  <sheetViews>
    <sheetView topLeftCell="A65" workbookViewId="0">
      <selection activeCell="H6" sqref="H6"/>
    </sheetView>
  </sheetViews>
  <sheetFormatPr defaultColWidth="12.6640625" defaultRowHeight="15"/>
  <cols>
    <col min="1" max="6" width="18.77734375" customWidth="1"/>
  </cols>
  <sheetData>
    <row r="1" spans="1:12" ht="15.75" customHeight="1">
      <c r="A1" s="12" t="s">
        <v>40</v>
      </c>
      <c r="B1" s="12" t="s">
        <v>41</v>
      </c>
      <c r="C1" s="12" t="s">
        <v>42</v>
      </c>
      <c r="D1" s="12" t="s">
        <v>43</v>
      </c>
      <c r="E1" s="13" t="s">
        <v>45</v>
      </c>
      <c r="F1" s="12" t="s">
        <v>46</v>
      </c>
      <c r="G1" s="12" t="s">
        <v>412</v>
      </c>
      <c r="I1" s="58" t="s">
        <v>4</v>
      </c>
      <c r="J1" s="58" t="s">
        <v>1</v>
      </c>
      <c r="K1" s="58" t="s">
        <v>2</v>
      </c>
      <c r="L1" s="58" t="s">
        <v>3</v>
      </c>
    </row>
    <row r="2" spans="1:12" ht="15.75" customHeight="1">
      <c r="A2" s="73" t="s">
        <v>20</v>
      </c>
      <c r="B2" s="73" t="s">
        <v>7</v>
      </c>
      <c r="C2" s="73" t="s">
        <v>418</v>
      </c>
      <c r="D2" s="73" t="s">
        <v>283</v>
      </c>
      <c r="E2" s="72">
        <v>60</v>
      </c>
      <c r="F2" s="73">
        <v>1</v>
      </c>
      <c r="G2" s="5">
        <f t="shared" ref="G2:G13" si="0">SUM(E2*F2)</f>
        <v>60</v>
      </c>
      <c r="I2" s="2" t="s">
        <v>20</v>
      </c>
      <c r="J2" s="2" t="s">
        <v>7</v>
      </c>
      <c r="K2" s="2">
        <f t="shared" ref="K2:L2" si="1">SUM(F2:F13,F17:F20,F24:F28,F32:F36,F40:F42,F68)</f>
        <v>79</v>
      </c>
      <c r="L2" s="18">
        <f t="shared" si="1"/>
        <v>5510</v>
      </c>
    </row>
    <row r="3" spans="1:12" ht="15.75" customHeight="1">
      <c r="A3" s="73" t="s">
        <v>20</v>
      </c>
      <c r="B3" s="73" t="s">
        <v>7</v>
      </c>
      <c r="C3" s="73" t="s">
        <v>418</v>
      </c>
      <c r="D3" s="73" t="s">
        <v>283</v>
      </c>
      <c r="E3" s="72">
        <v>65</v>
      </c>
      <c r="F3" s="73">
        <v>2</v>
      </c>
      <c r="G3" s="5">
        <f t="shared" si="0"/>
        <v>130</v>
      </c>
      <c r="I3" s="2" t="s">
        <v>20</v>
      </c>
      <c r="J3" s="2" t="s">
        <v>10</v>
      </c>
      <c r="K3" s="2">
        <f t="shared" ref="K3:L3" si="2">SUM(F46:F48,F52:F56,F60:F64,F72)</f>
        <v>17</v>
      </c>
      <c r="L3" s="18">
        <f t="shared" si="2"/>
        <v>592</v>
      </c>
    </row>
    <row r="4" spans="1:12" ht="15.75" customHeight="1">
      <c r="A4" s="73" t="s">
        <v>20</v>
      </c>
      <c r="B4" s="73" t="s">
        <v>7</v>
      </c>
      <c r="C4" s="73" t="s">
        <v>418</v>
      </c>
      <c r="D4" s="73" t="s">
        <v>283</v>
      </c>
      <c r="E4" s="72">
        <v>75</v>
      </c>
      <c r="F4" s="14">
        <v>1</v>
      </c>
      <c r="G4" s="5">
        <f t="shared" si="0"/>
        <v>75</v>
      </c>
    </row>
    <row r="5" spans="1:12" ht="15.75" customHeight="1">
      <c r="A5" s="73" t="s">
        <v>20</v>
      </c>
      <c r="B5" s="73" t="s">
        <v>7</v>
      </c>
      <c r="C5" s="73" t="s">
        <v>418</v>
      </c>
      <c r="D5" s="73" t="s">
        <v>289</v>
      </c>
      <c r="E5" s="72">
        <v>75</v>
      </c>
      <c r="F5" s="14">
        <v>3</v>
      </c>
      <c r="G5" s="5">
        <f t="shared" si="0"/>
        <v>225</v>
      </c>
    </row>
    <row r="6" spans="1:12" ht="15.75" customHeight="1">
      <c r="A6" s="73" t="s">
        <v>20</v>
      </c>
      <c r="B6" s="73" t="s">
        <v>7</v>
      </c>
      <c r="C6" s="73" t="s">
        <v>418</v>
      </c>
      <c r="D6" s="73" t="s">
        <v>291</v>
      </c>
      <c r="E6" s="72">
        <v>60</v>
      </c>
      <c r="F6" s="14">
        <v>1</v>
      </c>
      <c r="G6" s="5">
        <f t="shared" si="0"/>
        <v>60</v>
      </c>
      <c r="K6" s="2" t="s">
        <v>381</v>
      </c>
      <c r="L6" s="2" t="s">
        <v>382</v>
      </c>
    </row>
    <row r="7" spans="1:12" ht="15.75" customHeight="1">
      <c r="A7" s="73" t="s">
        <v>20</v>
      </c>
      <c r="B7" s="73" t="s">
        <v>7</v>
      </c>
      <c r="C7" s="73" t="s">
        <v>418</v>
      </c>
      <c r="D7" s="73" t="s">
        <v>291</v>
      </c>
      <c r="E7" s="72">
        <v>65</v>
      </c>
      <c r="F7" s="14">
        <v>3</v>
      </c>
      <c r="G7" s="5">
        <f t="shared" si="0"/>
        <v>195</v>
      </c>
      <c r="K7" s="2">
        <f t="shared" ref="K7:L7" si="3">SUM(K2:K4)</f>
        <v>96</v>
      </c>
      <c r="L7" s="18">
        <f t="shared" si="3"/>
        <v>6102</v>
      </c>
    </row>
    <row r="8" spans="1:12" ht="15.75" customHeight="1">
      <c r="A8" s="73" t="s">
        <v>20</v>
      </c>
      <c r="B8" s="73" t="s">
        <v>7</v>
      </c>
      <c r="C8" s="73" t="s">
        <v>418</v>
      </c>
      <c r="D8" s="73" t="s">
        <v>291</v>
      </c>
      <c r="E8" s="72">
        <v>75</v>
      </c>
      <c r="F8" s="14">
        <v>4</v>
      </c>
      <c r="G8" s="5">
        <f t="shared" si="0"/>
        <v>300</v>
      </c>
    </row>
    <row r="9" spans="1:12" ht="15.75" customHeight="1">
      <c r="A9" s="73" t="s">
        <v>20</v>
      </c>
      <c r="B9" s="73" t="s">
        <v>7</v>
      </c>
      <c r="C9" s="73" t="s">
        <v>418</v>
      </c>
      <c r="D9" s="73" t="s">
        <v>293</v>
      </c>
      <c r="E9" s="72">
        <v>65</v>
      </c>
      <c r="F9" s="20">
        <v>1</v>
      </c>
      <c r="G9" s="5">
        <f t="shared" si="0"/>
        <v>65</v>
      </c>
    </row>
    <row r="10" spans="1:12" ht="15.75" customHeight="1">
      <c r="A10" s="73" t="s">
        <v>20</v>
      </c>
      <c r="B10" s="73" t="s">
        <v>7</v>
      </c>
      <c r="C10" s="73" t="s">
        <v>418</v>
      </c>
      <c r="D10" s="73" t="s">
        <v>293</v>
      </c>
      <c r="E10" s="72">
        <v>75</v>
      </c>
      <c r="F10" s="20">
        <v>2</v>
      </c>
      <c r="G10" s="5">
        <f t="shared" si="0"/>
        <v>150</v>
      </c>
    </row>
    <row r="11" spans="1:12" ht="15.75" customHeight="1">
      <c r="A11" s="73" t="s">
        <v>20</v>
      </c>
      <c r="B11" s="73" t="s">
        <v>7</v>
      </c>
      <c r="C11" s="73" t="s">
        <v>418</v>
      </c>
      <c r="D11" s="73" t="s">
        <v>297</v>
      </c>
      <c r="E11" s="72">
        <v>60</v>
      </c>
      <c r="F11" s="14">
        <v>1</v>
      </c>
      <c r="G11" s="5">
        <f t="shared" si="0"/>
        <v>60</v>
      </c>
      <c r="K11" s="2" t="s">
        <v>383</v>
      </c>
    </row>
    <row r="12" spans="1:12" ht="15.75" customHeight="1">
      <c r="A12" s="73" t="s">
        <v>20</v>
      </c>
      <c r="B12" s="73" t="s">
        <v>7</v>
      </c>
      <c r="C12" s="73" t="s">
        <v>418</v>
      </c>
      <c r="D12" s="73" t="s">
        <v>297</v>
      </c>
      <c r="E12" s="72">
        <v>65</v>
      </c>
      <c r="F12" s="14">
        <v>2</v>
      </c>
      <c r="G12" s="5">
        <f t="shared" si="0"/>
        <v>130</v>
      </c>
    </row>
    <row r="13" spans="1:12" ht="15.75" customHeight="1">
      <c r="A13" s="73" t="s">
        <v>20</v>
      </c>
      <c r="B13" s="73" t="s">
        <v>7</v>
      </c>
      <c r="C13" s="73" t="s">
        <v>418</v>
      </c>
      <c r="D13" s="73" t="s">
        <v>297</v>
      </c>
      <c r="E13" s="72">
        <v>75</v>
      </c>
      <c r="F13" s="14">
        <v>1</v>
      </c>
      <c r="G13" s="5">
        <f t="shared" si="0"/>
        <v>75</v>
      </c>
    </row>
    <row r="14" spans="1:12" ht="15.75" customHeight="1">
      <c r="A14" s="73"/>
      <c r="B14" s="73"/>
      <c r="C14" s="73"/>
      <c r="D14" s="73"/>
      <c r="E14" s="72"/>
      <c r="F14" s="73"/>
    </row>
    <row r="15" spans="1:12" ht="15.75" customHeight="1">
      <c r="A15" s="62"/>
      <c r="B15" s="62"/>
      <c r="C15" s="62"/>
      <c r="D15" s="62"/>
      <c r="E15" s="81"/>
      <c r="F15" s="62"/>
    </row>
    <row r="16" spans="1:12" ht="15.75" customHeight="1">
      <c r="A16" s="73"/>
      <c r="B16" s="73"/>
      <c r="C16" s="73"/>
      <c r="D16" s="73"/>
      <c r="E16" s="72"/>
      <c r="F16" s="10"/>
    </row>
    <row r="17" spans="1:7" ht="15.75" customHeight="1">
      <c r="A17" s="73" t="s">
        <v>20</v>
      </c>
      <c r="B17" s="73" t="s">
        <v>7</v>
      </c>
      <c r="C17" s="73" t="s">
        <v>394</v>
      </c>
      <c r="D17" s="73" t="s">
        <v>283</v>
      </c>
      <c r="E17" s="72">
        <v>45</v>
      </c>
      <c r="F17" s="73">
        <v>2</v>
      </c>
      <c r="G17" s="5">
        <f t="shared" ref="G17:G20" si="4">SUM(E17*F17)</f>
        <v>90</v>
      </c>
    </row>
    <row r="18" spans="1:7" ht="15.75" customHeight="1">
      <c r="A18" s="73" t="s">
        <v>20</v>
      </c>
      <c r="B18" s="73" t="s">
        <v>7</v>
      </c>
      <c r="C18" s="73" t="s">
        <v>394</v>
      </c>
      <c r="D18" s="73" t="s">
        <v>289</v>
      </c>
      <c r="E18" s="72">
        <v>45</v>
      </c>
      <c r="F18" s="73">
        <v>4</v>
      </c>
      <c r="G18" s="5">
        <f t="shared" si="4"/>
        <v>180</v>
      </c>
    </row>
    <row r="19" spans="1:7" ht="15.75" customHeight="1">
      <c r="A19" s="73" t="s">
        <v>20</v>
      </c>
      <c r="B19" s="73" t="s">
        <v>7</v>
      </c>
      <c r="C19" s="73" t="s">
        <v>394</v>
      </c>
      <c r="D19" s="73" t="s">
        <v>293</v>
      </c>
      <c r="E19" s="72">
        <v>45</v>
      </c>
      <c r="F19" s="14">
        <v>1</v>
      </c>
      <c r="G19" s="5">
        <f t="shared" si="4"/>
        <v>45</v>
      </c>
    </row>
    <row r="20" spans="1:7" ht="15.75" customHeight="1">
      <c r="A20" s="73" t="s">
        <v>20</v>
      </c>
      <c r="B20" s="73" t="s">
        <v>7</v>
      </c>
      <c r="C20" s="73" t="s">
        <v>394</v>
      </c>
      <c r="D20" s="73" t="s">
        <v>297</v>
      </c>
      <c r="E20" s="72">
        <v>45</v>
      </c>
      <c r="F20" s="14">
        <v>1</v>
      </c>
      <c r="G20" s="5">
        <f t="shared" si="4"/>
        <v>45</v>
      </c>
    </row>
    <row r="21" spans="1:7" ht="15.75" customHeight="1">
      <c r="A21" s="73"/>
      <c r="B21" s="73"/>
      <c r="C21" s="73"/>
      <c r="D21" s="73"/>
      <c r="E21" s="72"/>
      <c r="F21" s="73"/>
    </row>
    <row r="22" spans="1:7" ht="15.75" customHeight="1">
      <c r="A22" s="62"/>
      <c r="B22" s="62"/>
      <c r="C22" s="62"/>
      <c r="D22" s="62"/>
      <c r="E22" s="81"/>
      <c r="F22" s="62"/>
    </row>
    <row r="23" spans="1:7" ht="15.75" customHeight="1">
      <c r="A23" s="73"/>
      <c r="B23" s="73"/>
      <c r="C23" s="73"/>
      <c r="D23" s="73"/>
      <c r="E23" s="72"/>
      <c r="F23" s="10"/>
    </row>
    <row r="24" spans="1:7" ht="15.75" customHeight="1">
      <c r="A24" s="73" t="s">
        <v>20</v>
      </c>
      <c r="B24" s="73" t="s">
        <v>7</v>
      </c>
      <c r="C24" s="73" t="s">
        <v>405</v>
      </c>
      <c r="D24" s="73" t="s">
        <v>283</v>
      </c>
      <c r="E24" s="72">
        <v>80</v>
      </c>
      <c r="F24" s="73">
        <v>8</v>
      </c>
      <c r="G24" s="5">
        <f t="shared" ref="G24:G28" si="5">SUM(E24*F24)</f>
        <v>640</v>
      </c>
    </row>
    <row r="25" spans="1:7" ht="15.75" customHeight="1">
      <c r="A25" s="73" t="s">
        <v>20</v>
      </c>
      <c r="B25" s="73" t="s">
        <v>7</v>
      </c>
      <c r="C25" s="73" t="s">
        <v>405</v>
      </c>
      <c r="D25" s="73" t="s">
        <v>289</v>
      </c>
      <c r="E25" s="72">
        <v>80</v>
      </c>
      <c r="F25" s="73">
        <v>17</v>
      </c>
      <c r="G25" s="5">
        <f t="shared" si="5"/>
        <v>1360</v>
      </c>
    </row>
    <row r="26" spans="1:7" ht="15.75" customHeight="1">
      <c r="A26" s="73" t="s">
        <v>20</v>
      </c>
      <c r="B26" s="73" t="s">
        <v>7</v>
      </c>
      <c r="C26" s="73" t="s">
        <v>405</v>
      </c>
      <c r="D26" s="73" t="s">
        <v>291</v>
      </c>
      <c r="E26" s="72">
        <v>80</v>
      </c>
      <c r="F26" s="14">
        <v>5</v>
      </c>
      <c r="G26" s="5">
        <f t="shared" si="5"/>
        <v>400</v>
      </c>
    </row>
    <row r="27" spans="1:7" ht="15.75" customHeight="1">
      <c r="A27" s="73" t="s">
        <v>20</v>
      </c>
      <c r="B27" s="73" t="s">
        <v>7</v>
      </c>
      <c r="C27" s="73" t="s">
        <v>405</v>
      </c>
      <c r="D27" s="73" t="s">
        <v>293</v>
      </c>
      <c r="E27" s="72">
        <v>80</v>
      </c>
      <c r="F27" s="14">
        <v>2</v>
      </c>
      <c r="G27" s="5">
        <f t="shared" si="5"/>
        <v>160</v>
      </c>
    </row>
    <row r="28" spans="1:7" ht="15.75" customHeight="1">
      <c r="A28" s="73" t="s">
        <v>20</v>
      </c>
      <c r="B28" s="73" t="s">
        <v>7</v>
      </c>
      <c r="C28" s="73" t="s">
        <v>405</v>
      </c>
      <c r="D28" s="73" t="s">
        <v>297</v>
      </c>
      <c r="E28" s="72">
        <v>80</v>
      </c>
      <c r="F28" s="14">
        <v>2</v>
      </c>
      <c r="G28" s="5">
        <f t="shared" si="5"/>
        <v>160</v>
      </c>
    </row>
    <row r="29" spans="1:7" ht="15.75" customHeight="1">
      <c r="A29" s="73"/>
      <c r="B29" s="73"/>
      <c r="C29" s="73"/>
      <c r="D29" s="73"/>
      <c r="E29" s="72"/>
      <c r="F29" s="73"/>
    </row>
    <row r="30" spans="1:7" ht="15.75" customHeight="1">
      <c r="A30" s="62"/>
      <c r="B30" s="62"/>
      <c r="C30" s="62"/>
      <c r="D30" s="62"/>
      <c r="E30" s="81"/>
      <c r="F30" s="62"/>
    </row>
    <row r="31" spans="1:7" ht="15.75" customHeight="1">
      <c r="A31" s="73"/>
      <c r="B31" s="73"/>
      <c r="C31" s="73"/>
      <c r="D31" s="73"/>
      <c r="E31" s="72"/>
      <c r="F31" s="10"/>
    </row>
    <row r="32" spans="1:7" ht="15.75" customHeight="1">
      <c r="A32" s="73" t="s">
        <v>20</v>
      </c>
      <c r="B32" s="73" t="s">
        <v>7</v>
      </c>
      <c r="C32" s="73" t="s">
        <v>425</v>
      </c>
      <c r="D32" s="73" t="s">
        <v>283</v>
      </c>
      <c r="E32" s="72">
        <v>70</v>
      </c>
      <c r="F32" s="73">
        <v>2</v>
      </c>
      <c r="G32" s="5">
        <f t="shared" ref="G32:G36" si="6">SUM(E32*F32)</f>
        <v>140</v>
      </c>
    </row>
    <row r="33" spans="1:7" ht="15.75" customHeight="1">
      <c r="A33" s="73" t="s">
        <v>20</v>
      </c>
      <c r="B33" s="73" t="s">
        <v>7</v>
      </c>
      <c r="C33" s="73" t="s">
        <v>425</v>
      </c>
      <c r="D33" s="73" t="s">
        <v>289</v>
      </c>
      <c r="E33" s="72">
        <v>70</v>
      </c>
      <c r="F33" s="73">
        <v>1</v>
      </c>
      <c r="G33" s="5">
        <f t="shared" si="6"/>
        <v>70</v>
      </c>
    </row>
    <row r="34" spans="1:7" ht="15.75" customHeight="1">
      <c r="A34" s="73" t="s">
        <v>20</v>
      </c>
      <c r="B34" s="73" t="s">
        <v>7</v>
      </c>
      <c r="C34" s="73" t="s">
        <v>425</v>
      </c>
      <c r="D34" s="73" t="s">
        <v>291</v>
      </c>
      <c r="E34" s="72">
        <v>70</v>
      </c>
      <c r="F34" s="14">
        <v>2</v>
      </c>
      <c r="G34" s="5">
        <f t="shared" si="6"/>
        <v>140</v>
      </c>
    </row>
    <row r="35" spans="1:7" ht="15.75" customHeight="1">
      <c r="A35" s="73" t="s">
        <v>20</v>
      </c>
      <c r="B35" s="73" t="s">
        <v>7</v>
      </c>
      <c r="C35" s="73" t="s">
        <v>425</v>
      </c>
      <c r="D35" s="73" t="s">
        <v>293</v>
      </c>
      <c r="E35" s="72">
        <v>70</v>
      </c>
      <c r="F35" s="14">
        <v>1</v>
      </c>
      <c r="G35" s="5">
        <f t="shared" si="6"/>
        <v>70</v>
      </c>
    </row>
    <row r="36" spans="1:7" ht="15.75" customHeight="1">
      <c r="A36" s="73" t="s">
        <v>20</v>
      </c>
      <c r="B36" s="73" t="s">
        <v>7</v>
      </c>
      <c r="C36" s="73" t="s">
        <v>425</v>
      </c>
      <c r="D36" s="73" t="s">
        <v>297</v>
      </c>
      <c r="E36" s="72">
        <v>70</v>
      </c>
      <c r="F36" s="14">
        <v>1</v>
      </c>
      <c r="G36" s="5">
        <f t="shared" si="6"/>
        <v>70</v>
      </c>
    </row>
    <row r="37" spans="1:7" ht="15.75" customHeight="1">
      <c r="A37" s="3"/>
      <c r="B37" s="3"/>
      <c r="C37" s="3"/>
      <c r="D37" s="3"/>
      <c r="E37" s="3"/>
      <c r="F37" s="3"/>
    </row>
    <row r="38" spans="1:7" ht="15.75" customHeight="1">
      <c r="A38" s="62"/>
      <c r="B38" s="62"/>
      <c r="C38" s="62"/>
      <c r="D38" s="62"/>
      <c r="E38" s="81"/>
      <c r="F38" s="62"/>
    </row>
    <row r="39" spans="1:7" ht="15.75" customHeight="1">
      <c r="A39" s="73"/>
      <c r="B39" s="73"/>
      <c r="C39" s="73"/>
      <c r="D39" s="73"/>
      <c r="E39" s="72"/>
      <c r="F39" s="10"/>
    </row>
    <row r="40" spans="1:7" ht="15.75" customHeight="1">
      <c r="A40" s="73" t="s">
        <v>20</v>
      </c>
      <c r="B40" s="73" t="s">
        <v>441</v>
      </c>
      <c r="C40" s="73" t="s">
        <v>396</v>
      </c>
      <c r="D40" s="73" t="s">
        <v>289</v>
      </c>
      <c r="E40" s="72">
        <v>55</v>
      </c>
      <c r="F40" s="73">
        <v>4</v>
      </c>
      <c r="G40" s="5">
        <f t="shared" ref="G40:G42" si="7">SUM(E40*F40)</f>
        <v>220</v>
      </c>
    </row>
    <row r="41" spans="1:7" ht="15.75" customHeight="1">
      <c r="A41" s="73" t="s">
        <v>20</v>
      </c>
      <c r="B41" s="73" t="s">
        <v>441</v>
      </c>
      <c r="C41" s="73" t="s">
        <v>396</v>
      </c>
      <c r="D41" s="73" t="s">
        <v>291</v>
      </c>
      <c r="E41" s="72">
        <v>55</v>
      </c>
      <c r="F41" s="73">
        <v>1</v>
      </c>
      <c r="G41" s="5">
        <f t="shared" si="7"/>
        <v>55</v>
      </c>
    </row>
    <row r="42" spans="1:7" ht="15.75" customHeight="1">
      <c r="A42" s="73" t="s">
        <v>20</v>
      </c>
      <c r="B42" s="73" t="s">
        <v>441</v>
      </c>
      <c r="C42" s="73" t="s">
        <v>396</v>
      </c>
      <c r="D42" s="73" t="s">
        <v>293</v>
      </c>
      <c r="E42" s="72">
        <v>55</v>
      </c>
      <c r="F42" s="14">
        <v>2</v>
      </c>
      <c r="G42" s="5">
        <f t="shared" si="7"/>
        <v>110</v>
      </c>
    </row>
    <row r="45" spans="1:7" ht="15.75" customHeight="1">
      <c r="A45" s="12" t="s">
        <v>40</v>
      </c>
      <c r="B45" s="12" t="s">
        <v>41</v>
      </c>
      <c r="C45" s="12" t="s">
        <v>42</v>
      </c>
      <c r="D45" s="12" t="s">
        <v>43</v>
      </c>
      <c r="E45" s="13" t="s">
        <v>45</v>
      </c>
      <c r="F45" s="12" t="s">
        <v>46</v>
      </c>
    </row>
    <row r="46" spans="1:7" ht="15.75" customHeight="1">
      <c r="A46" s="73" t="s">
        <v>20</v>
      </c>
      <c r="B46" s="73" t="s">
        <v>106</v>
      </c>
      <c r="C46" s="73" t="s">
        <v>442</v>
      </c>
      <c r="D46" s="73" t="s">
        <v>283</v>
      </c>
      <c r="E46" s="72">
        <v>50</v>
      </c>
      <c r="F46" s="73">
        <v>1</v>
      </c>
      <c r="G46" s="5">
        <f t="shared" ref="G46:G48" si="8">SUM(E46*F46)</f>
        <v>50</v>
      </c>
    </row>
    <row r="47" spans="1:7" ht="15.75" customHeight="1">
      <c r="A47" s="73" t="s">
        <v>20</v>
      </c>
      <c r="B47" s="73" t="s">
        <v>106</v>
      </c>
      <c r="C47" s="73" t="s">
        <v>442</v>
      </c>
      <c r="D47" s="73" t="s">
        <v>291</v>
      </c>
      <c r="E47" s="72">
        <v>50</v>
      </c>
      <c r="F47" s="73">
        <v>1</v>
      </c>
      <c r="G47" s="5">
        <f t="shared" si="8"/>
        <v>50</v>
      </c>
    </row>
    <row r="48" spans="1:7" ht="15.75" customHeight="1">
      <c r="A48" s="73" t="s">
        <v>20</v>
      </c>
      <c r="B48" s="73" t="s">
        <v>106</v>
      </c>
      <c r="C48" s="73" t="s">
        <v>384</v>
      </c>
      <c r="D48" s="73" t="s">
        <v>293</v>
      </c>
      <c r="E48" s="72">
        <v>50</v>
      </c>
      <c r="F48" s="73">
        <v>1</v>
      </c>
      <c r="G48" s="5">
        <f t="shared" si="8"/>
        <v>50</v>
      </c>
    </row>
    <row r="49" spans="1:7" ht="15.75" customHeight="1">
      <c r="A49" s="14"/>
      <c r="B49" s="14"/>
      <c r="C49" s="14"/>
      <c r="D49" s="14"/>
      <c r="E49" s="16"/>
      <c r="F49" s="14"/>
    </row>
    <row r="50" spans="1:7" ht="15.75" customHeight="1">
      <c r="A50" s="62"/>
      <c r="B50" s="62"/>
      <c r="C50" s="62"/>
      <c r="D50" s="62"/>
      <c r="E50" s="81"/>
      <c r="F50" s="62"/>
    </row>
    <row r="51" spans="1:7" ht="15.75" customHeight="1">
      <c r="A51" s="3"/>
      <c r="B51" s="3"/>
      <c r="C51" s="3"/>
      <c r="D51" s="3"/>
      <c r="E51" s="3"/>
      <c r="F51" s="3"/>
    </row>
    <row r="52" spans="1:7" ht="15.75" customHeight="1">
      <c r="A52" s="73" t="s">
        <v>20</v>
      </c>
      <c r="B52" s="73" t="s">
        <v>106</v>
      </c>
      <c r="C52" s="73" t="s">
        <v>395</v>
      </c>
      <c r="D52" s="73" t="s">
        <v>283</v>
      </c>
      <c r="E52" s="72">
        <v>24</v>
      </c>
      <c r="F52" s="73">
        <v>1</v>
      </c>
      <c r="G52" s="5">
        <f t="shared" ref="G52:G56" si="9">SUM(E52*F52)</f>
        <v>24</v>
      </c>
    </row>
    <row r="53" spans="1:7">
      <c r="A53" s="73" t="s">
        <v>20</v>
      </c>
      <c r="B53" s="73" t="s">
        <v>106</v>
      </c>
      <c r="C53" s="73" t="s">
        <v>395</v>
      </c>
      <c r="D53" s="73" t="s">
        <v>289</v>
      </c>
      <c r="E53" s="72">
        <v>24</v>
      </c>
      <c r="F53" s="73">
        <v>1</v>
      </c>
      <c r="G53" s="5">
        <f t="shared" si="9"/>
        <v>24</v>
      </c>
    </row>
    <row r="54" spans="1:7">
      <c r="A54" s="73" t="s">
        <v>20</v>
      </c>
      <c r="B54" s="73" t="s">
        <v>106</v>
      </c>
      <c r="C54" s="73" t="s">
        <v>395</v>
      </c>
      <c r="D54" s="73" t="s">
        <v>289</v>
      </c>
      <c r="E54" s="72">
        <v>25</v>
      </c>
      <c r="F54" s="73">
        <v>1</v>
      </c>
      <c r="G54" s="5">
        <f t="shared" si="9"/>
        <v>25</v>
      </c>
    </row>
    <row r="55" spans="1:7">
      <c r="A55" s="73" t="s">
        <v>20</v>
      </c>
      <c r="B55" s="73" t="s">
        <v>106</v>
      </c>
      <c r="C55" s="73" t="s">
        <v>395</v>
      </c>
      <c r="D55" s="73" t="s">
        <v>291</v>
      </c>
      <c r="E55" s="72">
        <v>25</v>
      </c>
      <c r="F55" s="73">
        <v>1</v>
      </c>
      <c r="G55" s="5">
        <f t="shared" si="9"/>
        <v>25</v>
      </c>
    </row>
    <row r="56" spans="1:7">
      <c r="A56" s="73" t="s">
        <v>20</v>
      </c>
      <c r="B56" s="73" t="s">
        <v>106</v>
      </c>
      <c r="C56" s="73" t="s">
        <v>395</v>
      </c>
      <c r="D56" s="73" t="s">
        <v>293</v>
      </c>
      <c r="E56" s="72">
        <v>25</v>
      </c>
      <c r="F56" s="73">
        <v>2</v>
      </c>
      <c r="G56" s="5">
        <f t="shared" si="9"/>
        <v>50</v>
      </c>
    </row>
    <row r="57" spans="1:7">
      <c r="A57" s="76"/>
      <c r="B57" s="76"/>
      <c r="C57" s="76"/>
      <c r="D57" s="76"/>
      <c r="E57" s="80"/>
      <c r="F57" s="76"/>
    </row>
    <row r="58" spans="1:7">
      <c r="A58" s="76"/>
      <c r="B58" s="76"/>
      <c r="C58" s="76"/>
      <c r="D58" s="76"/>
      <c r="E58" s="80"/>
      <c r="F58" s="76"/>
    </row>
    <row r="59" spans="1:7">
      <c r="A59" s="12" t="s">
        <v>40</v>
      </c>
      <c r="B59" s="12" t="s">
        <v>41</v>
      </c>
      <c r="C59" s="12" t="s">
        <v>42</v>
      </c>
      <c r="D59" s="12" t="s">
        <v>43</v>
      </c>
      <c r="E59" s="13" t="s">
        <v>45</v>
      </c>
      <c r="F59" s="12" t="s">
        <v>46</v>
      </c>
    </row>
    <row r="60" spans="1:7">
      <c r="A60" s="73" t="s">
        <v>20</v>
      </c>
      <c r="B60" s="73" t="s">
        <v>393</v>
      </c>
      <c r="C60" s="73" t="s">
        <v>421</v>
      </c>
      <c r="D60" s="73" t="s">
        <v>423</v>
      </c>
      <c r="E60" s="72">
        <v>38</v>
      </c>
      <c r="F60" s="73">
        <v>2</v>
      </c>
      <c r="G60" s="5">
        <f t="shared" ref="G60:G64" si="10">SUM(E60*F60)</f>
        <v>76</v>
      </c>
    </row>
    <row r="61" spans="1:7">
      <c r="A61" s="73" t="s">
        <v>20</v>
      </c>
      <c r="B61" s="73" t="s">
        <v>393</v>
      </c>
      <c r="C61" s="73" t="s">
        <v>421</v>
      </c>
      <c r="D61" s="73" t="s">
        <v>443</v>
      </c>
      <c r="E61" s="72">
        <v>38</v>
      </c>
      <c r="F61" s="73">
        <v>1</v>
      </c>
      <c r="G61" s="5">
        <f t="shared" si="10"/>
        <v>38</v>
      </c>
    </row>
    <row r="62" spans="1:7">
      <c r="A62" s="73" t="s">
        <v>20</v>
      </c>
      <c r="B62" s="73" t="s">
        <v>393</v>
      </c>
      <c r="C62" s="73" t="s">
        <v>421</v>
      </c>
      <c r="D62" s="73" t="s">
        <v>444</v>
      </c>
      <c r="E62" s="72">
        <v>38</v>
      </c>
      <c r="F62" s="73">
        <v>2</v>
      </c>
      <c r="G62" s="5">
        <f t="shared" si="10"/>
        <v>76</v>
      </c>
    </row>
    <row r="63" spans="1:7">
      <c r="A63" s="73" t="s">
        <v>20</v>
      </c>
      <c r="B63" s="73" t="s">
        <v>393</v>
      </c>
      <c r="C63" s="73" t="s">
        <v>421</v>
      </c>
      <c r="D63" s="73">
        <v>6</v>
      </c>
      <c r="E63" s="72">
        <v>36</v>
      </c>
      <c r="F63" s="73">
        <v>1</v>
      </c>
      <c r="G63" s="5">
        <f t="shared" si="10"/>
        <v>36</v>
      </c>
    </row>
    <row r="64" spans="1:7">
      <c r="A64" s="73" t="s">
        <v>20</v>
      </c>
      <c r="B64" s="73" t="s">
        <v>393</v>
      </c>
      <c r="C64" s="73" t="s">
        <v>421</v>
      </c>
      <c r="D64" s="73">
        <v>6</v>
      </c>
      <c r="E64" s="72">
        <v>48</v>
      </c>
      <c r="F64" s="73">
        <v>1</v>
      </c>
      <c r="G64" s="5">
        <f t="shared" si="10"/>
        <v>48</v>
      </c>
    </row>
    <row r="65" spans="1:7">
      <c r="A65" s="73"/>
      <c r="B65" s="73"/>
      <c r="C65" s="73"/>
      <c r="D65" s="73"/>
      <c r="E65" s="72"/>
      <c r="F65" s="73"/>
    </row>
    <row r="66" spans="1:7">
      <c r="A66" s="62"/>
      <c r="B66" s="62"/>
      <c r="C66" s="62"/>
      <c r="D66" s="62"/>
      <c r="E66" s="81"/>
      <c r="F66" s="62"/>
    </row>
    <row r="67" spans="1:7">
      <c r="A67" s="73"/>
      <c r="B67" s="73"/>
      <c r="C67" s="73"/>
      <c r="D67" s="73"/>
      <c r="E67" s="72"/>
      <c r="F67" s="73"/>
    </row>
    <row r="68" spans="1:7">
      <c r="A68" s="73" t="s">
        <v>20</v>
      </c>
      <c r="B68" s="73" t="s">
        <v>358</v>
      </c>
      <c r="C68" s="73" t="s">
        <v>445</v>
      </c>
      <c r="D68" s="73" t="s">
        <v>446</v>
      </c>
      <c r="E68" s="72">
        <v>30</v>
      </c>
      <c r="F68" s="73">
        <v>1</v>
      </c>
      <c r="G68" s="5">
        <f>SUM(E68*F68)</f>
        <v>30</v>
      </c>
    </row>
    <row r="69" spans="1:7">
      <c r="A69" s="73"/>
      <c r="B69" s="73"/>
      <c r="C69" s="73"/>
      <c r="D69" s="73"/>
      <c r="E69" s="72"/>
      <c r="F69" s="73"/>
    </row>
    <row r="70" spans="1:7">
      <c r="A70" s="62"/>
      <c r="B70" s="62"/>
      <c r="C70" s="62"/>
      <c r="D70" s="62"/>
      <c r="E70" s="81"/>
      <c r="F70" s="62"/>
    </row>
    <row r="71" spans="1:7">
      <c r="A71" s="73"/>
      <c r="B71" s="73"/>
      <c r="C71" s="73"/>
      <c r="D71" s="73"/>
      <c r="E71" s="72"/>
      <c r="F71" s="73"/>
    </row>
    <row r="72" spans="1:7">
      <c r="A72" s="73" t="s">
        <v>20</v>
      </c>
      <c r="B72" s="73" t="s">
        <v>393</v>
      </c>
      <c r="C72" s="73" t="s">
        <v>385</v>
      </c>
      <c r="D72" s="73" t="s">
        <v>293</v>
      </c>
      <c r="E72" s="72">
        <v>20</v>
      </c>
      <c r="F72" s="73">
        <v>1</v>
      </c>
      <c r="G72" s="5">
        <f>SUM(E72*F72)</f>
        <v>20</v>
      </c>
    </row>
    <row r="73" spans="1:7">
      <c r="A73" s="73"/>
      <c r="B73" s="73"/>
      <c r="C73" s="73"/>
      <c r="D73" s="73"/>
      <c r="E73" s="72"/>
      <c r="F73" s="73"/>
    </row>
    <row r="75" spans="1:7">
      <c r="F75" s="19" t="s">
        <v>17</v>
      </c>
      <c r="G75" s="18">
        <f>SUM(G2:G73)</f>
        <v>6102</v>
      </c>
    </row>
    <row r="76" spans="1:7">
      <c r="F76" s="19"/>
    </row>
    <row r="77" spans="1:7">
      <c r="F77" s="19" t="s">
        <v>16</v>
      </c>
      <c r="G77" s="2">
        <f>SUM(F2:F73)</f>
        <v>96</v>
      </c>
    </row>
    <row r="78" spans="1:7">
      <c r="F78" s="19"/>
    </row>
    <row r="79" spans="1:7">
      <c r="F79" s="19" t="s">
        <v>47</v>
      </c>
      <c r="G79" s="18">
        <f>SUM(G75/G77)</f>
        <v>63.5625</v>
      </c>
    </row>
    <row r="80" spans="1:7">
      <c r="F80" s="65"/>
    </row>
    <row r="88" spans="1:6">
      <c r="A88" s="76"/>
      <c r="B88" s="76"/>
      <c r="C88" s="76"/>
      <c r="D88" s="76"/>
      <c r="E88" s="80"/>
      <c r="F88" s="76"/>
    </row>
    <row r="89" spans="1:6">
      <c r="A89" s="76"/>
      <c r="B89" s="76"/>
      <c r="C89" s="76"/>
      <c r="D89" s="76"/>
      <c r="E89" s="80"/>
      <c r="F89" s="76"/>
    </row>
    <row r="90" spans="1:6">
      <c r="A90" s="76"/>
      <c r="B90" s="76"/>
      <c r="C90" s="76"/>
      <c r="D90" s="76"/>
      <c r="E90" s="80"/>
      <c r="F90" s="76"/>
    </row>
    <row r="91" spans="1:6">
      <c r="A91" s="76"/>
      <c r="B91" s="76"/>
      <c r="C91" s="76"/>
      <c r="D91" s="76"/>
      <c r="E91" s="80"/>
      <c r="F91" s="76"/>
    </row>
    <row r="92" spans="1:6">
      <c r="A92" s="76"/>
      <c r="B92" s="76"/>
      <c r="C92" s="76"/>
      <c r="D92" s="76"/>
      <c r="E92" s="80"/>
      <c r="F92" s="76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"/>
  <sheetViews>
    <sheetView workbookViewId="0">
      <selection activeCell="G1" sqref="G1"/>
    </sheetView>
  </sheetViews>
  <sheetFormatPr defaultColWidth="10.6640625" defaultRowHeight="15"/>
  <cols>
    <col min="6" max="6" width="16.44140625" customWidth="1"/>
  </cols>
  <sheetData>
    <row r="1" spans="1:12">
      <c r="A1" s="27" t="s">
        <v>40</v>
      </c>
      <c r="B1" s="27" t="s">
        <v>41</v>
      </c>
      <c r="C1" s="27" t="s">
        <v>42</v>
      </c>
      <c r="D1" s="27" t="s">
        <v>43</v>
      </c>
      <c r="E1" s="28" t="s">
        <v>45</v>
      </c>
      <c r="F1" s="27" t="s">
        <v>46</v>
      </c>
      <c r="G1" s="12" t="s">
        <v>412</v>
      </c>
      <c r="H1" s="29"/>
      <c r="I1" s="32" t="s">
        <v>4</v>
      </c>
      <c r="J1" s="32" t="s">
        <v>1</v>
      </c>
      <c r="K1" s="32" t="s">
        <v>2</v>
      </c>
      <c r="L1" s="32" t="s">
        <v>3</v>
      </c>
    </row>
    <row r="2" spans="1:12">
      <c r="A2" s="90" t="s">
        <v>22</v>
      </c>
      <c r="B2" s="91" t="s">
        <v>106</v>
      </c>
      <c r="C2" s="91" t="s">
        <v>385</v>
      </c>
      <c r="D2" s="91" t="s">
        <v>283</v>
      </c>
      <c r="E2" s="92">
        <v>15</v>
      </c>
      <c r="F2" s="91">
        <v>98</v>
      </c>
      <c r="G2" s="48">
        <v>1470</v>
      </c>
      <c r="H2" s="51"/>
      <c r="I2" s="29" t="s">
        <v>22</v>
      </c>
      <c r="J2" s="29" t="s">
        <v>10</v>
      </c>
      <c r="K2" s="29">
        <v>612</v>
      </c>
      <c r="L2" s="37">
        <v>9180</v>
      </c>
    </row>
    <row r="3" spans="1:12">
      <c r="A3" s="38" t="s">
        <v>22</v>
      </c>
      <c r="B3" s="93" t="s">
        <v>106</v>
      </c>
      <c r="C3" s="93" t="s">
        <v>385</v>
      </c>
      <c r="D3" s="93" t="s">
        <v>289</v>
      </c>
      <c r="E3" s="94">
        <v>15</v>
      </c>
      <c r="F3" s="93">
        <v>210</v>
      </c>
      <c r="G3" s="48">
        <v>3150</v>
      </c>
      <c r="H3" s="51"/>
      <c r="I3" s="29"/>
      <c r="J3" s="29"/>
      <c r="K3" s="29"/>
      <c r="L3" s="29"/>
    </row>
    <row r="4" spans="1:12">
      <c r="A4" s="38" t="s">
        <v>22</v>
      </c>
      <c r="B4" s="93" t="s">
        <v>106</v>
      </c>
      <c r="C4" s="93" t="s">
        <v>385</v>
      </c>
      <c r="D4" s="93" t="s">
        <v>291</v>
      </c>
      <c r="E4" s="94">
        <v>15</v>
      </c>
      <c r="F4" s="43">
        <v>211</v>
      </c>
      <c r="G4" s="48">
        <v>3165</v>
      </c>
      <c r="H4" s="51"/>
      <c r="I4" s="29"/>
      <c r="J4" s="29"/>
      <c r="K4" s="29"/>
      <c r="L4" s="29"/>
    </row>
    <row r="5" spans="1:12">
      <c r="A5" s="38" t="s">
        <v>22</v>
      </c>
      <c r="B5" s="93" t="s">
        <v>106</v>
      </c>
      <c r="C5" s="93" t="s">
        <v>385</v>
      </c>
      <c r="D5" s="93" t="s">
        <v>293</v>
      </c>
      <c r="E5" s="94">
        <v>15</v>
      </c>
      <c r="F5" s="43">
        <v>93</v>
      </c>
      <c r="G5" s="48">
        <v>1395</v>
      </c>
      <c r="H5" s="51"/>
      <c r="I5" s="29"/>
      <c r="J5" s="29"/>
      <c r="K5" s="29"/>
      <c r="L5" s="29"/>
    </row>
    <row r="6" spans="1:12">
      <c r="A6" s="51"/>
      <c r="B6" s="51"/>
      <c r="C6" s="51"/>
      <c r="D6" s="51"/>
      <c r="E6" s="96"/>
      <c r="F6" s="46"/>
      <c r="G6" s="29"/>
      <c r="H6" s="51"/>
      <c r="I6" s="29"/>
      <c r="J6" s="29"/>
      <c r="K6" s="29" t="s">
        <v>381</v>
      </c>
      <c r="L6" s="29" t="s">
        <v>382</v>
      </c>
    </row>
    <row r="7" spans="1:12">
      <c r="A7" s="46"/>
      <c r="B7" s="46"/>
      <c r="C7" s="46"/>
      <c r="D7" s="46"/>
      <c r="E7" s="45"/>
      <c r="F7" s="46" t="s">
        <v>17</v>
      </c>
      <c r="G7" s="37">
        <v>9180</v>
      </c>
      <c r="H7" s="51"/>
      <c r="I7" s="29"/>
      <c r="J7" s="29"/>
      <c r="K7" s="29">
        <v>612</v>
      </c>
      <c r="L7" s="37">
        <v>9180</v>
      </c>
    </row>
    <row r="8" spans="1:12">
      <c r="A8" s="46"/>
      <c r="B8" s="46"/>
      <c r="C8" s="46"/>
      <c r="D8" s="46"/>
      <c r="E8" s="45"/>
      <c r="F8" s="46"/>
      <c r="G8" s="29"/>
      <c r="H8" s="51"/>
      <c r="I8" s="51"/>
      <c r="J8" s="51"/>
      <c r="K8" s="51"/>
      <c r="L8" s="29"/>
    </row>
    <row r="9" spans="1:12">
      <c r="A9" s="46"/>
      <c r="B9" s="46"/>
      <c r="C9" s="46"/>
      <c r="D9" s="46"/>
      <c r="E9" s="45"/>
      <c r="F9" s="46" t="s">
        <v>16</v>
      </c>
      <c r="G9" s="29">
        <v>612</v>
      </c>
      <c r="H9" s="51"/>
      <c r="I9" s="51"/>
      <c r="J9" s="51"/>
      <c r="K9" s="51"/>
      <c r="L9" s="29"/>
    </row>
    <row r="10" spans="1:12">
      <c r="A10" s="46"/>
      <c r="B10" s="46"/>
      <c r="C10" s="46"/>
      <c r="D10" s="46"/>
      <c r="E10" s="45"/>
      <c r="F10" s="46"/>
      <c r="G10" s="29"/>
      <c r="H10" s="51"/>
      <c r="I10" s="51"/>
      <c r="J10" s="51"/>
      <c r="K10" s="51"/>
      <c r="L10" s="29"/>
    </row>
    <row r="11" spans="1:12">
      <c r="A11" s="46"/>
      <c r="B11" s="46"/>
      <c r="C11" s="46"/>
      <c r="D11" s="46"/>
      <c r="E11" s="45"/>
      <c r="F11" s="46" t="s">
        <v>47</v>
      </c>
      <c r="G11" s="37">
        <v>15</v>
      </c>
      <c r="H11" s="51"/>
      <c r="I11" s="51"/>
      <c r="J11" s="51"/>
      <c r="K11" s="51"/>
      <c r="L11" s="29"/>
    </row>
    <row r="12" spans="1:12">
      <c r="A12" s="46"/>
      <c r="B12" s="46"/>
      <c r="C12" s="46"/>
      <c r="D12" s="46"/>
      <c r="E12" s="45"/>
      <c r="F12" s="46"/>
      <c r="G12" s="29"/>
      <c r="H12" s="51"/>
      <c r="I12" s="51"/>
      <c r="J12" s="51"/>
      <c r="K12" s="51"/>
      <c r="L12" s="29"/>
    </row>
    <row r="13" spans="1:12">
      <c r="A13" s="46"/>
      <c r="B13" s="46"/>
      <c r="C13" s="46"/>
      <c r="D13" s="46"/>
      <c r="E13" s="45"/>
      <c r="F13" s="46"/>
      <c r="G13" s="29"/>
      <c r="H13" s="51"/>
      <c r="I13" s="51"/>
      <c r="J13" s="51"/>
      <c r="K13" s="51"/>
      <c r="L13" s="29"/>
    </row>
    <row r="14" spans="1:12">
      <c r="A14" s="46"/>
      <c r="B14" s="46"/>
      <c r="C14" s="46"/>
      <c r="D14" s="46"/>
      <c r="E14" s="45"/>
      <c r="F14" s="46"/>
      <c r="G14" s="29"/>
      <c r="H14" s="51"/>
      <c r="I14" s="51"/>
      <c r="J14" s="51"/>
      <c r="K14" s="51"/>
      <c r="L14" s="29"/>
    </row>
    <row r="15" spans="1:12">
      <c r="A15" s="46"/>
      <c r="B15" s="46"/>
      <c r="C15" s="46"/>
      <c r="D15" s="46"/>
      <c r="E15" s="45"/>
      <c r="F15" s="46"/>
      <c r="G15" s="29"/>
      <c r="H15" s="51"/>
      <c r="I15" s="51"/>
      <c r="J15" s="51"/>
      <c r="K15" s="51"/>
      <c r="L15" s="29"/>
    </row>
    <row r="16" spans="1:12">
      <c r="A16" s="46"/>
      <c r="B16" s="46"/>
      <c r="C16" s="46"/>
      <c r="D16" s="46"/>
      <c r="E16" s="45"/>
      <c r="F16" s="46"/>
      <c r="G16" s="29"/>
      <c r="H16" s="51"/>
      <c r="I16" s="51"/>
      <c r="J16" s="51"/>
      <c r="K16" s="51"/>
      <c r="L16" s="29"/>
    </row>
    <row r="17" spans="1:12">
      <c r="A17" s="46"/>
      <c r="B17" s="46"/>
      <c r="C17" s="46"/>
      <c r="D17" s="46"/>
      <c r="E17" s="45"/>
      <c r="F17" s="46"/>
      <c r="G17" s="29"/>
      <c r="H17" s="51"/>
      <c r="I17" s="51"/>
      <c r="J17" s="51"/>
      <c r="K17" s="51"/>
      <c r="L17" s="29"/>
    </row>
    <row r="18" spans="1:12">
      <c r="A18" s="46"/>
      <c r="B18" s="46"/>
      <c r="C18" s="46"/>
      <c r="D18" s="46"/>
      <c r="E18" s="45"/>
      <c r="F18" s="46"/>
      <c r="G18" s="29"/>
      <c r="H18" s="51"/>
      <c r="I18" s="51"/>
      <c r="J18" s="51"/>
      <c r="K18" s="51"/>
      <c r="L18" s="29"/>
    </row>
    <row r="19" spans="1:12">
      <c r="A19" s="46"/>
      <c r="B19" s="46"/>
      <c r="C19" s="46"/>
      <c r="D19" s="46"/>
      <c r="E19" s="45"/>
      <c r="F19" s="46"/>
      <c r="G19" s="29"/>
      <c r="H19" s="51"/>
      <c r="I19" s="51"/>
      <c r="J19" s="51"/>
      <c r="K19" s="51"/>
      <c r="L19" s="29"/>
    </row>
    <row r="20" spans="1:12">
      <c r="A20" s="46"/>
      <c r="B20" s="46"/>
      <c r="C20" s="46"/>
      <c r="D20" s="46"/>
      <c r="E20" s="45"/>
      <c r="F20" s="46"/>
      <c r="G20" s="29"/>
      <c r="H20" s="51"/>
      <c r="I20" s="51"/>
      <c r="J20" s="51"/>
      <c r="K20" s="51"/>
      <c r="L20" s="29"/>
    </row>
    <row r="21" spans="1:12">
      <c r="A21" s="46"/>
      <c r="B21" s="46"/>
      <c r="C21" s="46"/>
      <c r="D21" s="46"/>
      <c r="E21" s="45"/>
      <c r="F21" s="46"/>
      <c r="G21" s="29"/>
      <c r="H21" s="51"/>
      <c r="I21" s="51"/>
      <c r="J21" s="51"/>
      <c r="K21" s="51"/>
      <c r="L21" s="29"/>
    </row>
    <row r="22" spans="1:12">
      <c r="A22" s="46"/>
      <c r="B22" s="46"/>
      <c r="C22" s="46"/>
      <c r="D22" s="46"/>
      <c r="E22" s="45"/>
      <c r="F22" s="46"/>
      <c r="G22" s="29"/>
      <c r="H22" s="51"/>
      <c r="I22" s="51"/>
      <c r="J22" s="51"/>
      <c r="K22" s="51"/>
      <c r="L22" s="29"/>
    </row>
    <row r="23" spans="1:12">
      <c r="A23" s="46"/>
      <c r="B23" s="46"/>
      <c r="C23" s="46"/>
      <c r="D23" s="46"/>
      <c r="E23" s="45"/>
      <c r="F23" s="46"/>
      <c r="G23" s="29"/>
      <c r="H23" s="51"/>
      <c r="I23" s="51"/>
      <c r="J23" s="51"/>
      <c r="K23" s="51"/>
      <c r="L23" s="29"/>
    </row>
    <row r="24" spans="1:12">
      <c r="A24" s="46"/>
      <c r="B24" s="46"/>
      <c r="C24" s="46"/>
      <c r="D24" s="46"/>
      <c r="E24" s="45"/>
      <c r="F24" s="46"/>
      <c r="G24" s="29"/>
      <c r="H24" s="51"/>
      <c r="I24" s="51"/>
      <c r="J24" s="51"/>
      <c r="K24" s="51"/>
      <c r="L24" s="29"/>
    </row>
    <row r="25" spans="1:12">
      <c r="A25" s="46"/>
      <c r="B25" s="46"/>
      <c r="C25" s="46"/>
      <c r="D25" s="46"/>
      <c r="E25" s="45"/>
      <c r="F25" s="46"/>
      <c r="G25" s="29"/>
      <c r="H25" s="51"/>
      <c r="I25" s="51"/>
      <c r="J25" s="51"/>
      <c r="K25" s="51"/>
      <c r="L25" s="29"/>
    </row>
    <row r="26" spans="1:12">
      <c r="A26" s="46"/>
      <c r="B26" s="46"/>
      <c r="C26" s="46"/>
      <c r="D26" s="46"/>
      <c r="E26" s="45"/>
      <c r="F26" s="46"/>
      <c r="G26" s="29"/>
      <c r="H26" s="51"/>
      <c r="I26" s="51"/>
      <c r="J26" s="51"/>
      <c r="K26" s="51"/>
      <c r="L26" s="29"/>
    </row>
    <row r="27" spans="1:12">
      <c r="A27" s="46"/>
      <c r="B27" s="46"/>
      <c r="C27" s="46"/>
      <c r="D27" s="46"/>
      <c r="E27" s="45"/>
      <c r="F27" s="46"/>
      <c r="G27" s="29"/>
      <c r="H27" s="51"/>
      <c r="I27" s="51"/>
      <c r="J27" s="51"/>
      <c r="K27" s="51"/>
      <c r="L27" s="29"/>
    </row>
    <row r="28" spans="1:12">
      <c r="A28" s="46"/>
      <c r="B28" s="46"/>
      <c r="C28" s="46"/>
      <c r="D28" s="46"/>
      <c r="E28" s="45"/>
      <c r="F28" s="46"/>
      <c r="G28" s="29"/>
      <c r="H28" s="51"/>
      <c r="I28" s="51"/>
      <c r="J28" s="51"/>
      <c r="K28" s="51"/>
      <c r="L28" s="29"/>
    </row>
    <row r="29" spans="1:12">
      <c r="A29" s="46"/>
      <c r="B29" s="46"/>
      <c r="C29" s="46"/>
      <c r="D29" s="46"/>
      <c r="E29" s="45"/>
      <c r="F29" s="46"/>
      <c r="G29" s="29"/>
      <c r="H29" s="51"/>
      <c r="I29" s="51"/>
      <c r="J29" s="51"/>
      <c r="K29" s="51"/>
      <c r="L29" s="29"/>
    </row>
    <row r="30" spans="1:12">
      <c r="A30" s="46"/>
      <c r="B30" s="46"/>
      <c r="C30" s="46"/>
      <c r="D30" s="46"/>
      <c r="E30" s="45"/>
      <c r="F30" s="46"/>
      <c r="G30" s="29"/>
      <c r="H30" s="51"/>
      <c r="I30" s="51"/>
      <c r="J30" s="51"/>
      <c r="K30" s="51"/>
      <c r="L30" s="29"/>
    </row>
    <row r="31" spans="1:12">
      <c r="A31" s="46"/>
      <c r="B31" s="46"/>
      <c r="C31" s="46"/>
      <c r="D31" s="46"/>
      <c r="E31" s="45"/>
      <c r="F31" s="46"/>
      <c r="G31" s="29"/>
      <c r="H31" s="51"/>
      <c r="I31" s="51"/>
      <c r="J31" s="51"/>
      <c r="K31" s="51"/>
      <c r="L31" s="29"/>
    </row>
    <row r="32" spans="1:12">
      <c r="A32" s="46"/>
      <c r="B32" s="46"/>
      <c r="C32" s="46"/>
      <c r="D32" s="46"/>
      <c r="E32" s="45"/>
      <c r="F32" s="46"/>
      <c r="G32" s="29"/>
      <c r="H32" s="51"/>
      <c r="I32" s="51"/>
      <c r="J32" s="51"/>
      <c r="K32" s="51"/>
      <c r="L32" s="29"/>
    </row>
    <row r="33" spans="1:12">
      <c r="A33" s="46"/>
      <c r="B33" s="46"/>
      <c r="C33" s="46"/>
      <c r="D33" s="46"/>
      <c r="E33" s="45"/>
      <c r="F33" s="46"/>
      <c r="G33" s="29"/>
      <c r="H33" s="29"/>
      <c r="I33" s="29"/>
      <c r="J33" s="29"/>
      <c r="K33" s="29"/>
      <c r="L33" s="29"/>
    </row>
    <row r="34" spans="1:12">
      <c r="A34" s="46"/>
      <c r="B34" s="46"/>
      <c r="C34" s="46"/>
      <c r="D34" s="46"/>
      <c r="E34" s="45"/>
      <c r="F34" s="46"/>
      <c r="G34" s="29"/>
      <c r="H34" s="29"/>
      <c r="I34" s="29"/>
      <c r="J34" s="29"/>
      <c r="K34" s="29"/>
      <c r="L34" s="29"/>
    </row>
    <row r="35" spans="1:12">
      <c r="A35" s="46"/>
      <c r="B35" s="46"/>
      <c r="C35" s="46"/>
      <c r="D35" s="46"/>
      <c r="E35" s="45"/>
      <c r="F35" s="46"/>
      <c r="G35" s="29"/>
      <c r="H35" s="29"/>
      <c r="I35" s="29"/>
      <c r="J35" s="29"/>
      <c r="K35" s="29"/>
      <c r="L35" s="29"/>
    </row>
    <row r="36" spans="1:12">
      <c r="A36" s="46"/>
      <c r="B36" s="46"/>
      <c r="C36" s="46"/>
      <c r="D36" s="46"/>
      <c r="E36" s="45"/>
      <c r="F36" s="46"/>
      <c r="G36" s="29"/>
      <c r="H36" s="29"/>
      <c r="I36" s="29"/>
      <c r="J36" s="29"/>
      <c r="K36" s="29"/>
      <c r="L36" s="29"/>
    </row>
    <row r="37" spans="1:12">
      <c r="A37" s="46"/>
      <c r="B37" s="46"/>
      <c r="C37" s="46"/>
      <c r="D37" s="46"/>
      <c r="E37" s="45"/>
      <c r="F37" s="46"/>
      <c r="G37" s="29"/>
      <c r="H37" s="29"/>
      <c r="I37" s="29"/>
      <c r="J37" s="29"/>
      <c r="K37" s="29"/>
      <c r="L37" s="29"/>
    </row>
    <row r="38" spans="1:12">
      <c r="A38" s="46"/>
      <c r="B38" s="46"/>
      <c r="C38" s="46"/>
      <c r="D38" s="46"/>
      <c r="E38" s="45"/>
      <c r="F38" s="46"/>
      <c r="G38" s="29"/>
      <c r="H38" s="29"/>
      <c r="I38" s="29"/>
      <c r="J38" s="29"/>
      <c r="K38" s="29"/>
      <c r="L38" s="29"/>
    </row>
    <row r="39" spans="1:12">
      <c r="A39" s="46"/>
      <c r="B39" s="46"/>
      <c r="C39" s="46"/>
      <c r="D39" s="46"/>
      <c r="E39" s="45"/>
      <c r="F39" s="46"/>
      <c r="G39" s="29"/>
      <c r="H39" s="29"/>
      <c r="I39" s="29"/>
      <c r="J39" s="29"/>
      <c r="K39" s="29"/>
      <c r="L39" s="29"/>
    </row>
    <row r="40" spans="1:12">
      <c r="A40" s="46"/>
      <c r="B40" s="46"/>
      <c r="C40" s="46"/>
      <c r="D40" s="46"/>
      <c r="E40" s="45"/>
      <c r="F40" s="46"/>
      <c r="G40" s="29"/>
      <c r="H40" s="29"/>
      <c r="I40" s="29"/>
      <c r="J40" s="29"/>
      <c r="K40" s="29"/>
      <c r="L40" s="29"/>
    </row>
    <row r="41" spans="1:12">
      <c r="A41" s="46"/>
      <c r="B41" s="46"/>
      <c r="C41" s="46"/>
      <c r="D41" s="46"/>
      <c r="E41" s="45"/>
      <c r="F41" s="46"/>
      <c r="G41" s="29"/>
      <c r="H41" s="29"/>
      <c r="I41" s="29"/>
      <c r="J41" s="29"/>
      <c r="K41" s="29"/>
      <c r="L41" s="29"/>
    </row>
    <row r="42" spans="1:12">
      <c r="A42" s="46"/>
      <c r="B42" s="46"/>
      <c r="C42" s="46"/>
      <c r="D42" s="46"/>
      <c r="E42" s="45"/>
      <c r="F42" s="46"/>
      <c r="G42" s="29"/>
      <c r="H42" s="29"/>
      <c r="I42" s="29"/>
      <c r="J42" s="29"/>
      <c r="K42" s="29"/>
      <c r="L42" s="29"/>
    </row>
    <row r="43" spans="1:12">
      <c r="A43" s="49"/>
      <c r="B43" s="49"/>
      <c r="C43" s="49"/>
      <c r="D43" s="49"/>
      <c r="E43" s="49"/>
      <c r="F43" s="49"/>
      <c r="G43" s="29"/>
      <c r="H43" s="29"/>
      <c r="I43" s="29"/>
      <c r="J43" s="29"/>
      <c r="K43" s="29"/>
      <c r="L43" s="29"/>
    </row>
    <row r="44" spans="1:12">
      <c r="A44" s="49"/>
      <c r="B44" s="49"/>
      <c r="C44" s="49"/>
      <c r="D44" s="49"/>
      <c r="E44" s="49"/>
      <c r="F44" s="49"/>
      <c r="G44" s="29"/>
      <c r="H44" s="29"/>
      <c r="I44" s="29"/>
      <c r="J44" s="29"/>
      <c r="K44" s="29"/>
      <c r="L44" s="29"/>
    </row>
    <row r="45" spans="1:12">
      <c r="A45" s="50"/>
      <c r="B45" s="50"/>
      <c r="C45" s="50"/>
      <c r="D45" s="50"/>
      <c r="E45" s="100"/>
      <c r="F45" s="50"/>
      <c r="G45" s="29"/>
      <c r="H45" s="29"/>
      <c r="I45" s="29"/>
      <c r="J45" s="29"/>
      <c r="K45" s="29"/>
      <c r="L45" s="29"/>
    </row>
    <row r="46" spans="1:12">
      <c r="A46" s="46"/>
      <c r="B46" s="46"/>
      <c r="C46" s="46"/>
      <c r="D46" s="46"/>
      <c r="E46" s="45"/>
      <c r="F46" s="46"/>
      <c r="G46" s="29"/>
      <c r="H46" s="29"/>
      <c r="I46" s="29"/>
      <c r="J46" s="29"/>
      <c r="K46" s="29"/>
      <c r="L46" s="29"/>
    </row>
    <row r="47" spans="1:12">
      <c r="A47" s="46"/>
      <c r="B47" s="46"/>
      <c r="C47" s="46"/>
      <c r="D47" s="46"/>
      <c r="E47" s="45"/>
      <c r="F47" s="46"/>
      <c r="G47" s="29"/>
      <c r="H47" s="29"/>
      <c r="I47" s="29"/>
      <c r="J47" s="29"/>
      <c r="K47" s="29"/>
      <c r="L47" s="29"/>
    </row>
    <row r="48" spans="1:12">
      <c r="A48" s="46"/>
      <c r="B48" s="46"/>
      <c r="C48" s="46"/>
      <c r="D48" s="46"/>
      <c r="E48" s="45"/>
      <c r="F48" s="46"/>
      <c r="G48" s="29"/>
      <c r="H48" s="29"/>
      <c r="I48" s="29"/>
      <c r="J48" s="29"/>
      <c r="K48" s="29"/>
      <c r="L48" s="29"/>
    </row>
    <row r="49" spans="1:12">
      <c r="A49" s="46"/>
      <c r="B49" s="46"/>
      <c r="C49" s="46"/>
      <c r="D49" s="46"/>
      <c r="E49" s="45"/>
      <c r="F49" s="46"/>
      <c r="G49" s="29"/>
      <c r="H49" s="29"/>
      <c r="I49" s="29"/>
      <c r="J49" s="29"/>
      <c r="K49" s="29"/>
      <c r="L49" s="29"/>
    </row>
    <row r="50" spans="1:12">
      <c r="A50" s="46"/>
      <c r="B50" s="46"/>
      <c r="C50" s="46"/>
      <c r="D50" s="46"/>
      <c r="E50" s="45"/>
      <c r="F50" s="46"/>
      <c r="G50" s="29"/>
      <c r="H50" s="29"/>
      <c r="I50" s="29"/>
      <c r="J50" s="29"/>
      <c r="K50" s="29"/>
      <c r="L50" s="29"/>
    </row>
    <row r="51" spans="1:12">
      <c r="A51" s="49"/>
      <c r="B51" s="49"/>
      <c r="C51" s="49"/>
      <c r="D51" s="49"/>
      <c r="E51" s="49"/>
      <c r="F51" s="49"/>
      <c r="G51" s="29"/>
      <c r="H51" s="29"/>
      <c r="I51" s="29"/>
      <c r="J51" s="29"/>
      <c r="K51" s="29"/>
      <c r="L51" s="29"/>
    </row>
    <row r="52" spans="1:12">
      <c r="A52" s="46"/>
      <c r="B52" s="46"/>
      <c r="C52" s="46"/>
      <c r="D52" s="46"/>
      <c r="E52" s="45"/>
      <c r="F52" s="46"/>
      <c r="G52" s="29"/>
      <c r="H52" s="29"/>
      <c r="I52" s="29"/>
      <c r="J52" s="29"/>
      <c r="K52" s="29"/>
      <c r="L52" s="29"/>
    </row>
    <row r="53" spans="1:12">
      <c r="A53" s="46"/>
      <c r="B53" s="46"/>
      <c r="C53" s="46"/>
      <c r="D53" s="46"/>
      <c r="E53" s="45"/>
      <c r="F53" s="46"/>
      <c r="G53" s="29"/>
      <c r="H53" s="29"/>
      <c r="I53" s="29"/>
      <c r="J53" s="29"/>
      <c r="K53" s="29"/>
      <c r="L53" s="29"/>
    </row>
    <row r="54" spans="1:12">
      <c r="A54" s="46"/>
      <c r="B54" s="46"/>
      <c r="C54" s="46"/>
      <c r="D54" s="46"/>
      <c r="E54" s="45"/>
      <c r="F54" s="46"/>
      <c r="G54" s="29"/>
      <c r="H54" s="29"/>
      <c r="I54" s="29"/>
      <c r="J54" s="29"/>
      <c r="K54" s="29"/>
      <c r="L54" s="29"/>
    </row>
    <row r="55" spans="1:12">
      <c r="A55" s="46"/>
      <c r="B55" s="46"/>
      <c r="C55" s="46"/>
      <c r="D55" s="46"/>
      <c r="E55" s="45"/>
      <c r="F55" s="46"/>
      <c r="G55" s="29"/>
      <c r="H55" s="29"/>
      <c r="I55" s="29"/>
      <c r="J55" s="29"/>
      <c r="K55" s="29"/>
      <c r="L55" s="29"/>
    </row>
    <row r="56" spans="1:12">
      <c r="A56" s="46"/>
      <c r="B56" s="46"/>
      <c r="C56" s="46"/>
      <c r="D56" s="46"/>
      <c r="E56" s="45"/>
      <c r="F56" s="46"/>
      <c r="G56" s="29"/>
      <c r="H56" s="29"/>
      <c r="I56" s="29"/>
      <c r="J56" s="29"/>
      <c r="K56" s="29"/>
      <c r="L56" s="29"/>
    </row>
    <row r="57" spans="1:12">
      <c r="A57" s="46"/>
      <c r="B57" s="46"/>
      <c r="C57" s="46"/>
      <c r="D57" s="46"/>
      <c r="E57" s="45"/>
      <c r="F57" s="46"/>
      <c r="G57" s="29"/>
      <c r="H57" s="29"/>
      <c r="I57" s="29"/>
      <c r="J57" s="29"/>
      <c r="K57" s="29"/>
      <c r="L57" s="29"/>
    </row>
    <row r="58" spans="1:12">
      <c r="A58" s="46"/>
      <c r="B58" s="46"/>
      <c r="C58" s="46"/>
      <c r="D58" s="46"/>
      <c r="E58" s="45"/>
      <c r="F58" s="46"/>
      <c r="G58" s="29"/>
      <c r="H58" s="29"/>
      <c r="I58" s="29"/>
      <c r="J58" s="29"/>
      <c r="K58" s="29"/>
      <c r="L58" s="29"/>
    </row>
    <row r="59" spans="1:12">
      <c r="A59" s="50"/>
      <c r="B59" s="50"/>
      <c r="C59" s="50"/>
      <c r="D59" s="50"/>
      <c r="E59" s="100"/>
      <c r="F59" s="50"/>
      <c r="G59" s="29"/>
      <c r="H59" s="29"/>
      <c r="I59" s="29"/>
      <c r="J59" s="29"/>
      <c r="K59" s="29"/>
      <c r="L59" s="29"/>
    </row>
    <row r="60" spans="1:12">
      <c r="A60" s="46"/>
      <c r="B60" s="46"/>
      <c r="C60" s="46"/>
      <c r="D60" s="46"/>
      <c r="E60" s="45"/>
      <c r="F60" s="46"/>
      <c r="G60" s="29"/>
      <c r="H60" s="29"/>
      <c r="I60" s="29"/>
      <c r="J60" s="29"/>
      <c r="K60" s="29"/>
      <c r="L60" s="29"/>
    </row>
    <row r="61" spans="1:12">
      <c r="A61" s="46"/>
      <c r="B61" s="46"/>
      <c r="C61" s="46"/>
      <c r="D61" s="46"/>
      <c r="E61" s="45"/>
      <c r="F61" s="46"/>
      <c r="G61" s="29"/>
      <c r="H61" s="29"/>
      <c r="I61" s="29"/>
      <c r="J61" s="29"/>
      <c r="K61" s="29"/>
      <c r="L61" s="29"/>
    </row>
    <row r="62" spans="1:12">
      <c r="A62" s="46"/>
      <c r="B62" s="46"/>
      <c r="C62" s="46"/>
      <c r="D62" s="46"/>
      <c r="E62" s="45"/>
      <c r="F62" s="46"/>
      <c r="G62" s="29"/>
      <c r="H62" s="29"/>
      <c r="I62" s="29"/>
      <c r="J62" s="29"/>
      <c r="K62" s="29"/>
      <c r="L62" s="29"/>
    </row>
    <row r="63" spans="1:12">
      <c r="A63" s="46"/>
      <c r="B63" s="46"/>
      <c r="C63" s="46"/>
      <c r="D63" s="46"/>
      <c r="E63" s="45"/>
      <c r="F63" s="46"/>
      <c r="G63" s="29"/>
      <c r="H63" s="29"/>
      <c r="I63" s="29"/>
      <c r="J63" s="29"/>
      <c r="K63" s="29"/>
      <c r="L63" s="29"/>
    </row>
    <row r="64" spans="1:12">
      <c r="A64" s="46"/>
      <c r="B64" s="46"/>
      <c r="C64" s="46"/>
      <c r="D64" s="46"/>
      <c r="E64" s="45"/>
      <c r="F64" s="46"/>
      <c r="G64" s="29"/>
      <c r="H64" s="29"/>
      <c r="I64" s="29"/>
      <c r="J64" s="29"/>
      <c r="K64" s="29"/>
      <c r="L64" s="29"/>
    </row>
    <row r="65" spans="1:12">
      <c r="A65" s="46"/>
      <c r="B65" s="46"/>
      <c r="C65" s="46"/>
      <c r="D65" s="46"/>
      <c r="E65" s="45"/>
      <c r="F65" s="46"/>
      <c r="G65" s="29"/>
      <c r="H65" s="29"/>
      <c r="I65" s="29"/>
      <c r="J65" s="29"/>
      <c r="K65" s="29"/>
      <c r="L65" s="29"/>
    </row>
    <row r="66" spans="1:12">
      <c r="A66" s="46"/>
      <c r="B66" s="46"/>
      <c r="C66" s="46"/>
      <c r="D66" s="46"/>
      <c r="E66" s="45"/>
      <c r="F66" s="46"/>
      <c r="G66" s="29"/>
      <c r="H66" s="29"/>
      <c r="I66" s="29"/>
      <c r="J66" s="29"/>
      <c r="K66" s="29"/>
      <c r="L66" s="29"/>
    </row>
    <row r="67" spans="1:12">
      <c r="A67" s="46"/>
      <c r="B67" s="46"/>
      <c r="C67" s="46"/>
      <c r="D67" s="46"/>
      <c r="E67" s="45"/>
      <c r="F67" s="46"/>
      <c r="G67" s="29"/>
      <c r="H67" s="29"/>
      <c r="I67" s="29"/>
      <c r="J67" s="29"/>
      <c r="K67" s="29"/>
      <c r="L67" s="29"/>
    </row>
    <row r="68" spans="1:12">
      <c r="A68" s="46"/>
      <c r="B68" s="46"/>
      <c r="C68" s="46"/>
      <c r="D68" s="46"/>
      <c r="E68" s="45"/>
      <c r="F68" s="46"/>
      <c r="G68" s="29"/>
      <c r="H68" s="29"/>
      <c r="I68" s="29"/>
      <c r="J68" s="29"/>
      <c r="K68" s="29"/>
      <c r="L68" s="29"/>
    </row>
    <row r="69" spans="1:12">
      <c r="A69" s="46"/>
      <c r="B69" s="46"/>
      <c r="C69" s="46"/>
      <c r="D69" s="46"/>
      <c r="E69" s="45"/>
      <c r="F69" s="46"/>
      <c r="G69" s="29"/>
      <c r="H69" s="29"/>
      <c r="I69" s="29"/>
      <c r="J69" s="29"/>
      <c r="K69" s="29"/>
      <c r="L69" s="29"/>
    </row>
    <row r="70" spans="1:12">
      <c r="A70" s="46"/>
      <c r="B70" s="46"/>
      <c r="C70" s="46"/>
      <c r="D70" s="46"/>
      <c r="E70" s="45"/>
      <c r="F70" s="46"/>
      <c r="G70" s="29"/>
      <c r="H70" s="29"/>
      <c r="I70" s="29"/>
      <c r="J70" s="29"/>
      <c r="K70" s="29"/>
      <c r="L70" s="29"/>
    </row>
    <row r="71" spans="1:12">
      <c r="A71" s="46"/>
      <c r="B71" s="46"/>
      <c r="C71" s="46"/>
      <c r="D71" s="46"/>
      <c r="E71" s="45"/>
      <c r="F71" s="46"/>
      <c r="G71" s="29"/>
      <c r="H71" s="29"/>
      <c r="I71" s="29"/>
      <c r="J71" s="29"/>
      <c r="K71" s="29"/>
      <c r="L71" s="29"/>
    </row>
    <row r="72" spans="1:12">
      <c r="A72" s="46"/>
      <c r="B72" s="46"/>
      <c r="C72" s="46"/>
      <c r="D72" s="46"/>
      <c r="E72" s="45"/>
      <c r="F72" s="46"/>
      <c r="G72" s="29"/>
      <c r="H72" s="29"/>
      <c r="I72" s="29"/>
      <c r="J72" s="29"/>
      <c r="K72" s="29"/>
      <c r="L72" s="29"/>
    </row>
    <row r="73" spans="1:12">
      <c r="A73" s="46"/>
      <c r="B73" s="46"/>
      <c r="C73" s="46"/>
      <c r="D73" s="46"/>
      <c r="E73" s="45"/>
      <c r="F73" s="46"/>
      <c r="G73" s="29"/>
      <c r="H73" s="29"/>
      <c r="I73" s="29"/>
      <c r="J73" s="29"/>
      <c r="K73" s="29"/>
      <c r="L73" s="29"/>
    </row>
    <row r="74" spans="1:12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</row>
    <row r="75" spans="1:12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</row>
    <row r="76" spans="1:12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</row>
    <row r="77" spans="1:12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</row>
    <row r="78" spans="1:12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</row>
    <row r="79" spans="1:12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</row>
    <row r="80" spans="1:12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</row>
    <row r="81" spans="1:12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</row>
    <row r="82" spans="1:12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</row>
    <row r="83" spans="1:12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</row>
    <row r="84" spans="1:12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</row>
    <row r="85" spans="1:12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</row>
    <row r="86" spans="1:12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</row>
    <row r="87" spans="1:12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</row>
    <row r="88" spans="1:12">
      <c r="A88" s="51"/>
      <c r="B88" s="51"/>
      <c r="C88" s="51"/>
      <c r="D88" s="51"/>
      <c r="E88" s="96"/>
      <c r="F88" s="51"/>
      <c r="G88" s="29"/>
      <c r="H88" s="29"/>
      <c r="I88" s="29"/>
      <c r="J88" s="29"/>
      <c r="K88" s="29"/>
      <c r="L88" s="29"/>
    </row>
    <row r="89" spans="1:12">
      <c r="A89" s="51"/>
      <c r="B89" s="51"/>
      <c r="C89" s="51"/>
      <c r="D89" s="51"/>
      <c r="E89" s="96"/>
      <c r="F89" s="51"/>
      <c r="G89" s="29"/>
      <c r="H89" s="29"/>
      <c r="I89" s="29"/>
      <c r="J89" s="29"/>
      <c r="K89" s="29"/>
      <c r="L89" s="29"/>
    </row>
    <row r="90" spans="1:12">
      <c r="A90" s="51"/>
      <c r="B90" s="51"/>
      <c r="C90" s="51"/>
      <c r="D90" s="51"/>
      <c r="E90" s="96"/>
      <c r="F90" s="51"/>
      <c r="G90" s="29"/>
      <c r="H90" s="29"/>
      <c r="I90" s="29"/>
      <c r="J90" s="29"/>
      <c r="K90" s="29"/>
      <c r="L90" s="29"/>
    </row>
    <row r="91" spans="1:12">
      <c r="A91" s="51"/>
      <c r="B91" s="51"/>
      <c r="C91" s="51"/>
      <c r="D91" s="51"/>
      <c r="E91" s="96"/>
      <c r="F91" s="51"/>
      <c r="G91" s="29"/>
      <c r="H91" s="29"/>
      <c r="I91" s="29"/>
      <c r="J91" s="29"/>
      <c r="K91" s="29"/>
      <c r="L91" s="29"/>
    </row>
    <row r="92" spans="1:12">
      <c r="A92" s="51"/>
      <c r="B92" s="51"/>
      <c r="C92" s="51"/>
      <c r="D92" s="51"/>
      <c r="E92" s="96"/>
      <c r="F92" s="51"/>
      <c r="G92" s="29"/>
      <c r="H92" s="29"/>
      <c r="I92" s="29"/>
      <c r="J92" s="29"/>
      <c r="K92" s="29"/>
      <c r="L92" s="29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2"/>
  <sheetViews>
    <sheetView workbookViewId="0">
      <selection activeCell="G1" sqref="G1"/>
    </sheetView>
  </sheetViews>
  <sheetFormatPr defaultColWidth="10.6640625" defaultRowHeight="15"/>
  <cols>
    <col min="6" max="6" width="16.109375" customWidth="1"/>
    <col min="7" max="7" width="13.33203125" customWidth="1"/>
    <col min="11" max="11" width="14.6640625" customWidth="1"/>
    <col min="12" max="12" width="13.44140625" customWidth="1"/>
  </cols>
  <sheetData>
    <row r="1" spans="1:12">
      <c r="A1" s="27" t="s">
        <v>40</v>
      </c>
      <c r="B1" s="27" t="s">
        <v>41</v>
      </c>
      <c r="C1" s="27" t="s">
        <v>42</v>
      </c>
      <c r="D1" s="27" t="s">
        <v>43</v>
      </c>
      <c r="E1" s="28" t="s">
        <v>45</v>
      </c>
      <c r="F1" s="27" t="s">
        <v>46</v>
      </c>
      <c r="G1" s="12" t="s">
        <v>412</v>
      </c>
      <c r="H1" s="29"/>
      <c r="I1" s="32" t="s">
        <v>4</v>
      </c>
      <c r="J1" s="32" t="s">
        <v>1</v>
      </c>
      <c r="K1" s="32" t="s">
        <v>2</v>
      </c>
      <c r="L1" s="32" t="s">
        <v>3</v>
      </c>
    </row>
    <row r="2" spans="1:12">
      <c r="A2" s="33" t="s">
        <v>23</v>
      </c>
      <c r="B2" s="34" t="s">
        <v>378</v>
      </c>
      <c r="C2" s="34" t="s">
        <v>409</v>
      </c>
      <c r="D2" s="36" t="s">
        <v>289</v>
      </c>
      <c r="E2" s="35">
        <v>80</v>
      </c>
      <c r="F2" s="36">
        <v>9</v>
      </c>
      <c r="G2" s="48">
        <v>720</v>
      </c>
      <c r="H2" s="29"/>
      <c r="I2" s="29" t="s">
        <v>447</v>
      </c>
      <c r="J2" s="29" t="s">
        <v>7</v>
      </c>
      <c r="K2" s="29">
        <v>426</v>
      </c>
      <c r="L2" s="37">
        <v>32609</v>
      </c>
    </row>
    <row r="3" spans="1:12">
      <c r="A3" s="40" t="s">
        <v>23</v>
      </c>
      <c r="B3" s="41" t="s">
        <v>378</v>
      </c>
      <c r="C3" s="41" t="s">
        <v>409</v>
      </c>
      <c r="D3" s="43" t="s">
        <v>291</v>
      </c>
      <c r="E3" s="42">
        <v>65</v>
      </c>
      <c r="F3" s="41">
        <v>11</v>
      </c>
      <c r="G3" s="48">
        <v>715</v>
      </c>
      <c r="H3" s="29"/>
      <c r="I3" s="29" t="s">
        <v>447</v>
      </c>
      <c r="J3" s="29" t="s">
        <v>8</v>
      </c>
      <c r="K3" s="29">
        <v>5281</v>
      </c>
      <c r="L3" s="37">
        <v>437136.98</v>
      </c>
    </row>
    <row r="4" spans="1:12">
      <c r="A4" s="40" t="s">
        <v>23</v>
      </c>
      <c r="B4" s="41" t="s">
        <v>378</v>
      </c>
      <c r="C4" s="41" t="s">
        <v>409</v>
      </c>
      <c r="D4" s="43" t="s">
        <v>293</v>
      </c>
      <c r="E4" s="42">
        <v>80</v>
      </c>
      <c r="F4" s="43">
        <v>6</v>
      </c>
      <c r="G4" s="48">
        <v>480</v>
      </c>
      <c r="H4" s="29"/>
      <c r="I4" s="29" t="s">
        <v>447</v>
      </c>
      <c r="J4" s="29" t="s">
        <v>10</v>
      </c>
      <c r="K4" s="29">
        <v>1382</v>
      </c>
      <c r="L4" s="37">
        <v>43575.5</v>
      </c>
    </row>
    <row r="5" spans="1:12">
      <c r="A5" s="40"/>
      <c r="B5" s="41"/>
      <c r="C5" s="41"/>
      <c r="D5" s="43"/>
      <c r="E5" s="56"/>
      <c r="F5" s="43"/>
      <c r="G5" s="29"/>
      <c r="H5" s="29"/>
      <c r="I5" s="29"/>
      <c r="J5" s="29"/>
      <c r="K5" s="29"/>
      <c r="L5" s="29"/>
    </row>
    <row r="6" spans="1:12">
      <c r="A6" s="95"/>
      <c r="B6" s="55"/>
      <c r="C6" s="55"/>
      <c r="D6" s="55"/>
      <c r="E6" s="54"/>
      <c r="F6" s="55"/>
      <c r="G6" s="29"/>
      <c r="H6" s="29"/>
      <c r="I6" s="29"/>
      <c r="J6" s="29"/>
      <c r="K6" s="29" t="s">
        <v>381</v>
      </c>
      <c r="L6" s="29" t="s">
        <v>382</v>
      </c>
    </row>
    <row r="7" spans="1:12">
      <c r="A7" s="40"/>
      <c r="B7" s="41"/>
      <c r="C7" s="41"/>
      <c r="D7" s="43"/>
      <c r="E7" s="42"/>
      <c r="F7" s="43"/>
      <c r="G7" s="29"/>
      <c r="H7" s="29"/>
      <c r="I7" s="29"/>
      <c r="J7" s="29"/>
      <c r="K7" s="29">
        <v>7089</v>
      </c>
      <c r="L7" s="37">
        <v>513321.48</v>
      </c>
    </row>
    <row r="8" spans="1:12">
      <c r="A8" s="40" t="s">
        <v>23</v>
      </c>
      <c r="B8" s="41" t="s">
        <v>378</v>
      </c>
      <c r="C8" s="41" t="s">
        <v>396</v>
      </c>
      <c r="D8" s="43" t="s">
        <v>283</v>
      </c>
      <c r="E8" s="42">
        <v>60</v>
      </c>
      <c r="F8" s="43">
        <v>1</v>
      </c>
      <c r="G8" s="48">
        <v>60</v>
      </c>
      <c r="H8" s="29"/>
      <c r="I8" s="29"/>
      <c r="J8" s="29"/>
      <c r="K8" s="29"/>
      <c r="L8" s="29"/>
    </row>
    <row r="9" spans="1:12">
      <c r="A9" s="40" t="s">
        <v>23</v>
      </c>
      <c r="B9" s="41" t="s">
        <v>378</v>
      </c>
      <c r="C9" s="41" t="s">
        <v>396</v>
      </c>
      <c r="D9" s="43" t="s">
        <v>283</v>
      </c>
      <c r="E9" s="42">
        <v>80</v>
      </c>
      <c r="F9" s="43">
        <v>1</v>
      </c>
      <c r="G9" s="48">
        <v>80</v>
      </c>
      <c r="H9" s="29"/>
      <c r="I9" s="29"/>
      <c r="J9" s="29"/>
      <c r="K9" s="29"/>
      <c r="L9" s="29"/>
    </row>
    <row r="10" spans="1:12">
      <c r="A10" s="40" t="s">
        <v>23</v>
      </c>
      <c r="B10" s="41" t="s">
        <v>378</v>
      </c>
      <c r="C10" s="41" t="s">
        <v>396</v>
      </c>
      <c r="D10" s="43" t="s">
        <v>283</v>
      </c>
      <c r="E10" s="42">
        <v>85</v>
      </c>
      <c r="F10" s="43">
        <v>6</v>
      </c>
      <c r="G10" s="48">
        <v>510</v>
      </c>
      <c r="H10" s="29"/>
      <c r="I10" s="29"/>
      <c r="J10" s="29"/>
      <c r="K10" s="29"/>
      <c r="L10" s="29"/>
    </row>
    <row r="11" spans="1:12">
      <c r="A11" s="40" t="s">
        <v>23</v>
      </c>
      <c r="B11" s="41" t="s">
        <v>378</v>
      </c>
      <c r="C11" s="41" t="s">
        <v>396</v>
      </c>
      <c r="D11" s="43" t="s">
        <v>283</v>
      </c>
      <c r="E11" s="42">
        <v>90</v>
      </c>
      <c r="F11" s="43">
        <v>1</v>
      </c>
      <c r="G11" s="48">
        <v>90</v>
      </c>
      <c r="H11" s="29"/>
      <c r="I11" s="29"/>
      <c r="J11" s="29"/>
      <c r="K11" s="29" t="s">
        <v>383</v>
      </c>
      <c r="L11" s="29"/>
    </row>
    <row r="12" spans="1:12">
      <c r="A12" s="40" t="s">
        <v>23</v>
      </c>
      <c r="B12" s="41" t="s">
        <v>378</v>
      </c>
      <c r="C12" s="41" t="s">
        <v>396</v>
      </c>
      <c r="D12" s="43" t="s">
        <v>289</v>
      </c>
      <c r="E12" s="42">
        <v>65</v>
      </c>
      <c r="F12" s="43">
        <v>8</v>
      </c>
      <c r="G12" s="48">
        <v>520</v>
      </c>
      <c r="H12" s="29"/>
      <c r="I12" s="29"/>
      <c r="J12" s="29"/>
      <c r="K12" s="29"/>
      <c r="L12" s="29"/>
    </row>
    <row r="13" spans="1:12">
      <c r="A13" s="40" t="s">
        <v>23</v>
      </c>
      <c r="B13" s="41" t="s">
        <v>378</v>
      </c>
      <c r="C13" s="41" t="s">
        <v>396</v>
      </c>
      <c r="D13" s="43" t="s">
        <v>289</v>
      </c>
      <c r="E13" s="42">
        <v>85</v>
      </c>
      <c r="F13" s="43">
        <v>15</v>
      </c>
      <c r="G13" s="48">
        <v>1275</v>
      </c>
      <c r="H13" s="29"/>
      <c r="I13" s="29"/>
      <c r="J13" s="29"/>
      <c r="K13" s="29"/>
      <c r="L13" s="29"/>
    </row>
    <row r="14" spans="1:12">
      <c r="A14" s="40" t="s">
        <v>23</v>
      </c>
      <c r="B14" s="41" t="s">
        <v>378</v>
      </c>
      <c r="C14" s="41" t="s">
        <v>396</v>
      </c>
      <c r="D14" s="43" t="s">
        <v>289</v>
      </c>
      <c r="E14" s="42">
        <v>110</v>
      </c>
      <c r="F14" s="43">
        <v>1</v>
      </c>
      <c r="G14" s="48">
        <v>110</v>
      </c>
      <c r="H14" s="29"/>
      <c r="I14" s="29"/>
      <c r="J14" s="29"/>
      <c r="K14" s="29"/>
      <c r="L14" s="29"/>
    </row>
    <row r="15" spans="1:12">
      <c r="A15" s="40" t="s">
        <v>23</v>
      </c>
      <c r="B15" s="41" t="s">
        <v>378</v>
      </c>
      <c r="C15" s="41" t="s">
        <v>396</v>
      </c>
      <c r="D15" s="43" t="s">
        <v>291</v>
      </c>
      <c r="E15" s="42">
        <v>55</v>
      </c>
      <c r="F15" s="43">
        <v>2</v>
      </c>
      <c r="G15" s="48">
        <v>110</v>
      </c>
      <c r="H15" s="29"/>
      <c r="I15" s="29"/>
      <c r="J15" s="29"/>
      <c r="K15" s="29"/>
      <c r="L15" s="29"/>
    </row>
    <row r="16" spans="1:12">
      <c r="A16" s="40" t="s">
        <v>23</v>
      </c>
      <c r="B16" s="41" t="s">
        <v>378</v>
      </c>
      <c r="C16" s="41" t="s">
        <v>396</v>
      </c>
      <c r="D16" s="43" t="s">
        <v>291</v>
      </c>
      <c r="E16" s="42">
        <v>65</v>
      </c>
      <c r="F16" s="43">
        <v>1</v>
      </c>
      <c r="G16" s="48">
        <v>65</v>
      </c>
      <c r="H16" s="29"/>
      <c r="I16" s="29"/>
      <c r="J16" s="29"/>
      <c r="K16" s="29"/>
      <c r="L16" s="29"/>
    </row>
    <row r="17" spans="1:12">
      <c r="A17" s="40" t="s">
        <v>23</v>
      </c>
      <c r="B17" s="41" t="s">
        <v>378</v>
      </c>
      <c r="C17" s="41" t="s">
        <v>396</v>
      </c>
      <c r="D17" s="43" t="s">
        <v>291</v>
      </c>
      <c r="E17" s="42">
        <v>85</v>
      </c>
      <c r="F17" s="43">
        <v>4</v>
      </c>
      <c r="G17" s="48">
        <v>340</v>
      </c>
      <c r="H17" s="29"/>
      <c r="I17" s="29"/>
      <c r="J17" s="29"/>
      <c r="K17" s="29"/>
      <c r="L17" s="29"/>
    </row>
    <row r="18" spans="1:12">
      <c r="A18" s="40" t="s">
        <v>23</v>
      </c>
      <c r="B18" s="41" t="s">
        <v>378</v>
      </c>
      <c r="C18" s="41" t="s">
        <v>396</v>
      </c>
      <c r="D18" s="43" t="s">
        <v>293</v>
      </c>
      <c r="E18" s="42">
        <v>62</v>
      </c>
      <c r="F18" s="43">
        <v>1</v>
      </c>
      <c r="G18" s="48">
        <v>62</v>
      </c>
      <c r="H18" s="29"/>
      <c r="I18" s="29"/>
      <c r="J18" s="29"/>
      <c r="K18" s="29"/>
      <c r="L18" s="29"/>
    </row>
    <row r="19" spans="1:12">
      <c r="A19" s="40" t="s">
        <v>23</v>
      </c>
      <c r="B19" s="41" t="s">
        <v>378</v>
      </c>
      <c r="C19" s="41" t="s">
        <v>396</v>
      </c>
      <c r="D19" s="43" t="s">
        <v>293</v>
      </c>
      <c r="E19" s="42">
        <v>68</v>
      </c>
      <c r="F19" s="43">
        <v>1</v>
      </c>
      <c r="G19" s="48">
        <v>68</v>
      </c>
      <c r="H19" s="29"/>
      <c r="I19" s="29"/>
      <c r="J19" s="29"/>
      <c r="K19" s="29"/>
      <c r="L19" s="29"/>
    </row>
    <row r="20" spans="1:12">
      <c r="A20" s="40" t="s">
        <v>23</v>
      </c>
      <c r="B20" s="41" t="s">
        <v>378</v>
      </c>
      <c r="C20" s="41" t="s">
        <v>396</v>
      </c>
      <c r="D20" s="43" t="s">
        <v>293</v>
      </c>
      <c r="E20" s="42">
        <v>85</v>
      </c>
      <c r="F20" s="43">
        <v>8</v>
      </c>
      <c r="G20" s="48">
        <v>680</v>
      </c>
      <c r="H20" s="29"/>
      <c r="I20" s="29"/>
      <c r="J20" s="29"/>
      <c r="K20" s="29"/>
      <c r="L20" s="29"/>
    </row>
    <row r="21" spans="1:12">
      <c r="A21" s="40" t="s">
        <v>23</v>
      </c>
      <c r="B21" s="41" t="s">
        <v>378</v>
      </c>
      <c r="C21" s="41" t="s">
        <v>396</v>
      </c>
      <c r="D21" s="43" t="s">
        <v>293</v>
      </c>
      <c r="E21" s="42">
        <v>90</v>
      </c>
      <c r="F21" s="43">
        <v>3</v>
      </c>
      <c r="G21" s="48">
        <v>270</v>
      </c>
      <c r="H21" s="29"/>
      <c r="I21" s="29"/>
      <c r="J21" s="29"/>
      <c r="K21" s="29"/>
      <c r="L21" s="29"/>
    </row>
    <row r="22" spans="1:12">
      <c r="A22" s="40" t="s">
        <v>23</v>
      </c>
      <c r="B22" s="41" t="s">
        <v>378</v>
      </c>
      <c r="C22" s="41" t="s">
        <v>396</v>
      </c>
      <c r="D22" s="43" t="s">
        <v>297</v>
      </c>
      <c r="E22" s="42">
        <v>68</v>
      </c>
      <c r="F22" s="43">
        <v>1</v>
      </c>
      <c r="G22" s="48">
        <v>68</v>
      </c>
      <c r="H22" s="29"/>
      <c r="I22" s="29"/>
      <c r="J22" s="29"/>
      <c r="K22" s="29"/>
      <c r="L22" s="29"/>
    </row>
    <row r="23" spans="1:12">
      <c r="A23" s="40"/>
      <c r="B23" s="41"/>
      <c r="C23" s="41"/>
      <c r="D23" s="43"/>
      <c r="E23" s="42"/>
      <c r="F23" s="43"/>
      <c r="G23" s="29"/>
      <c r="H23" s="29"/>
      <c r="I23" s="29"/>
      <c r="J23" s="29"/>
      <c r="K23" s="29"/>
      <c r="L23" s="29"/>
    </row>
    <row r="24" spans="1:12">
      <c r="A24" s="52"/>
      <c r="B24" s="53"/>
      <c r="C24" s="53"/>
      <c r="D24" s="55"/>
      <c r="E24" s="54"/>
      <c r="F24" s="55"/>
      <c r="G24" s="29"/>
      <c r="H24" s="29"/>
      <c r="I24" s="29"/>
      <c r="J24" s="29"/>
      <c r="K24" s="29"/>
      <c r="L24" s="29"/>
    </row>
    <row r="25" spans="1:12">
      <c r="A25" s="40"/>
      <c r="B25" s="41"/>
      <c r="C25" s="41"/>
      <c r="D25" s="43"/>
      <c r="E25" s="42"/>
      <c r="F25" s="43"/>
      <c r="G25" s="29"/>
      <c r="H25" s="29"/>
      <c r="I25" s="29"/>
      <c r="J25" s="29"/>
      <c r="K25" s="29"/>
      <c r="L25" s="29"/>
    </row>
    <row r="26" spans="1:12">
      <c r="A26" s="38" t="s">
        <v>448</v>
      </c>
      <c r="B26" s="93" t="s">
        <v>378</v>
      </c>
      <c r="C26" s="93" t="s">
        <v>396</v>
      </c>
      <c r="D26" s="93" t="s">
        <v>289</v>
      </c>
      <c r="E26" s="94">
        <v>110</v>
      </c>
      <c r="F26" s="93">
        <v>16</v>
      </c>
      <c r="G26" s="48">
        <v>1760</v>
      </c>
      <c r="H26" s="29"/>
      <c r="I26" s="29"/>
      <c r="J26" s="29"/>
      <c r="K26" s="29"/>
      <c r="L26" s="29"/>
    </row>
    <row r="27" spans="1:12">
      <c r="A27" s="38" t="s">
        <v>448</v>
      </c>
      <c r="B27" s="93" t="s">
        <v>378</v>
      </c>
      <c r="C27" s="93" t="s">
        <v>396</v>
      </c>
      <c r="D27" s="93" t="s">
        <v>291</v>
      </c>
      <c r="E27" s="94">
        <v>110</v>
      </c>
      <c r="F27" s="93">
        <v>14</v>
      </c>
      <c r="G27" s="48">
        <v>1540</v>
      </c>
      <c r="H27" s="29"/>
      <c r="I27" s="29"/>
      <c r="J27" s="29"/>
      <c r="K27" s="29"/>
      <c r="L27" s="29"/>
    </row>
    <row r="28" spans="1:12">
      <c r="A28" s="38" t="s">
        <v>448</v>
      </c>
      <c r="B28" s="93" t="s">
        <v>378</v>
      </c>
      <c r="C28" s="93" t="s">
        <v>396</v>
      </c>
      <c r="D28" s="93" t="s">
        <v>293</v>
      </c>
      <c r="E28" s="94">
        <v>110</v>
      </c>
      <c r="F28" s="93">
        <v>35</v>
      </c>
      <c r="G28" s="48">
        <v>3850</v>
      </c>
      <c r="H28" s="29"/>
      <c r="I28" s="29"/>
      <c r="J28" s="29"/>
      <c r="K28" s="29"/>
      <c r="L28" s="29"/>
    </row>
    <row r="29" spans="1:12">
      <c r="A29" s="38" t="s">
        <v>448</v>
      </c>
      <c r="B29" s="93" t="s">
        <v>378</v>
      </c>
      <c r="C29" s="93" t="s">
        <v>396</v>
      </c>
      <c r="D29" s="93" t="s">
        <v>297</v>
      </c>
      <c r="E29" s="94">
        <v>110</v>
      </c>
      <c r="F29" s="93">
        <v>47</v>
      </c>
      <c r="G29" s="48">
        <v>5170</v>
      </c>
      <c r="H29" s="29"/>
      <c r="I29" s="29"/>
      <c r="J29" s="29"/>
      <c r="K29" s="29"/>
      <c r="L29" s="29"/>
    </row>
    <row r="30" spans="1:12">
      <c r="A30" s="38" t="s">
        <v>448</v>
      </c>
      <c r="B30" s="93" t="s">
        <v>378</v>
      </c>
      <c r="C30" s="93" t="s">
        <v>396</v>
      </c>
      <c r="D30" s="93" t="s">
        <v>419</v>
      </c>
      <c r="E30" s="94">
        <v>110</v>
      </c>
      <c r="F30" s="93">
        <v>2</v>
      </c>
      <c r="G30" s="48">
        <v>220</v>
      </c>
      <c r="H30" s="29"/>
      <c r="I30" s="29"/>
      <c r="J30" s="29"/>
      <c r="K30" s="29"/>
      <c r="L30" s="29"/>
    </row>
    <row r="31" spans="1:12">
      <c r="A31" s="101"/>
      <c r="B31" s="102"/>
      <c r="C31" s="102"/>
      <c r="D31" s="102"/>
      <c r="E31" s="102"/>
      <c r="F31" s="102"/>
      <c r="G31" s="29"/>
      <c r="H31" s="29"/>
      <c r="I31" s="29"/>
      <c r="J31" s="29"/>
      <c r="K31" s="29"/>
      <c r="L31" s="29"/>
    </row>
    <row r="32" spans="1:12">
      <c r="A32" s="66"/>
      <c r="B32" s="67"/>
      <c r="C32" s="67"/>
      <c r="D32" s="67"/>
      <c r="E32" s="67"/>
      <c r="F32" s="67"/>
      <c r="G32" s="29"/>
      <c r="H32" s="29"/>
      <c r="I32" s="29"/>
      <c r="J32" s="29"/>
      <c r="K32" s="29"/>
      <c r="L32" s="29"/>
    </row>
    <row r="33" spans="1:12">
      <c r="A33" s="101"/>
      <c r="B33" s="102"/>
      <c r="C33" s="102"/>
      <c r="D33" s="102"/>
      <c r="E33" s="102"/>
      <c r="F33" s="102"/>
      <c r="G33" s="29"/>
      <c r="H33" s="29"/>
      <c r="I33" s="29"/>
      <c r="J33" s="29"/>
      <c r="K33" s="29"/>
      <c r="L33" s="29"/>
    </row>
    <row r="34" spans="1:12">
      <c r="A34" s="40" t="s">
        <v>23</v>
      </c>
      <c r="B34" s="41" t="s">
        <v>378</v>
      </c>
      <c r="C34" s="41" t="s">
        <v>425</v>
      </c>
      <c r="D34" s="43">
        <v>30</v>
      </c>
      <c r="E34" s="42">
        <v>85</v>
      </c>
      <c r="F34" s="43">
        <v>1</v>
      </c>
      <c r="G34" s="48">
        <v>85</v>
      </c>
      <c r="H34" s="29"/>
      <c r="I34" s="29"/>
      <c r="J34" s="29"/>
      <c r="K34" s="29"/>
      <c r="L34" s="29"/>
    </row>
    <row r="35" spans="1:12">
      <c r="A35" s="40" t="s">
        <v>23</v>
      </c>
      <c r="B35" s="41" t="s">
        <v>378</v>
      </c>
      <c r="C35" s="41" t="s">
        <v>425</v>
      </c>
      <c r="D35" s="43">
        <v>34</v>
      </c>
      <c r="E35" s="42">
        <v>85</v>
      </c>
      <c r="F35" s="43">
        <v>1</v>
      </c>
      <c r="G35" s="48">
        <v>85</v>
      </c>
      <c r="H35" s="29"/>
      <c r="I35" s="29"/>
      <c r="J35" s="29"/>
      <c r="K35" s="29"/>
      <c r="L35" s="29"/>
    </row>
    <row r="36" spans="1:12">
      <c r="A36" s="101"/>
      <c r="B36" s="102"/>
      <c r="C36" s="102"/>
      <c r="D36" s="102"/>
      <c r="E36" s="102"/>
      <c r="F36" s="102"/>
      <c r="G36" s="29"/>
      <c r="H36" s="29"/>
      <c r="I36" s="29"/>
      <c r="J36" s="29"/>
      <c r="K36" s="29"/>
      <c r="L36" s="29"/>
    </row>
    <row r="37" spans="1:12">
      <c r="A37" s="66"/>
      <c r="B37" s="67"/>
      <c r="C37" s="67"/>
      <c r="D37" s="67"/>
      <c r="E37" s="67"/>
      <c r="F37" s="67"/>
      <c r="G37" s="29"/>
      <c r="H37" s="29"/>
      <c r="I37" s="29"/>
      <c r="J37" s="29"/>
      <c r="K37" s="29"/>
      <c r="L37" s="29"/>
    </row>
    <row r="38" spans="1:12">
      <c r="A38" s="101"/>
      <c r="B38" s="102"/>
      <c r="C38" s="102"/>
      <c r="D38" s="102"/>
      <c r="E38" s="102"/>
      <c r="F38" s="102"/>
      <c r="G38" s="29"/>
      <c r="H38" s="29"/>
      <c r="I38" s="29"/>
      <c r="J38" s="29"/>
      <c r="K38" s="29"/>
      <c r="L38" s="29"/>
    </row>
    <row r="39" spans="1:12">
      <c r="A39" s="40" t="s">
        <v>23</v>
      </c>
      <c r="B39" s="41" t="s">
        <v>378</v>
      </c>
      <c r="C39" s="41" t="s">
        <v>394</v>
      </c>
      <c r="D39" s="43" t="s">
        <v>380</v>
      </c>
      <c r="E39" s="42">
        <v>30</v>
      </c>
      <c r="F39" s="43">
        <v>1</v>
      </c>
      <c r="G39" s="48">
        <v>30</v>
      </c>
      <c r="H39" s="29"/>
      <c r="I39" s="29"/>
      <c r="J39" s="29"/>
      <c r="K39" s="29"/>
      <c r="L39" s="29"/>
    </row>
    <row r="40" spans="1:12">
      <c r="A40" s="40" t="s">
        <v>23</v>
      </c>
      <c r="B40" s="41" t="s">
        <v>378</v>
      </c>
      <c r="C40" s="41" t="s">
        <v>394</v>
      </c>
      <c r="D40" s="43" t="s">
        <v>283</v>
      </c>
      <c r="E40" s="94">
        <v>25</v>
      </c>
      <c r="F40" s="93">
        <v>1</v>
      </c>
      <c r="G40" s="48">
        <v>25</v>
      </c>
      <c r="H40" s="29"/>
      <c r="I40" s="29"/>
      <c r="J40" s="29"/>
      <c r="K40" s="29"/>
      <c r="L40" s="29"/>
    </row>
    <row r="41" spans="1:12">
      <c r="A41" s="40" t="s">
        <v>23</v>
      </c>
      <c r="B41" s="41" t="s">
        <v>378</v>
      </c>
      <c r="C41" s="41" t="s">
        <v>394</v>
      </c>
      <c r="D41" s="43" t="s">
        <v>283</v>
      </c>
      <c r="E41" s="42">
        <v>35</v>
      </c>
      <c r="F41" s="43">
        <v>2</v>
      </c>
      <c r="G41" s="48">
        <v>70</v>
      </c>
      <c r="H41" s="29"/>
      <c r="I41" s="29"/>
      <c r="J41" s="29"/>
      <c r="K41" s="29"/>
      <c r="L41" s="29"/>
    </row>
    <row r="42" spans="1:12">
      <c r="A42" s="40" t="s">
        <v>23</v>
      </c>
      <c r="B42" s="41" t="s">
        <v>378</v>
      </c>
      <c r="C42" s="41" t="s">
        <v>394</v>
      </c>
      <c r="D42" s="43" t="s">
        <v>283</v>
      </c>
      <c r="E42" s="42">
        <v>40</v>
      </c>
      <c r="F42" s="43">
        <v>5</v>
      </c>
      <c r="G42" s="48">
        <v>200</v>
      </c>
      <c r="H42" s="29"/>
      <c r="I42" s="29"/>
      <c r="J42" s="29"/>
      <c r="K42" s="29"/>
      <c r="L42" s="29"/>
    </row>
    <row r="43" spans="1:12">
      <c r="A43" s="40" t="s">
        <v>23</v>
      </c>
      <c r="B43" s="41" t="s">
        <v>378</v>
      </c>
      <c r="C43" s="41" t="s">
        <v>394</v>
      </c>
      <c r="D43" s="43" t="s">
        <v>283</v>
      </c>
      <c r="E43" s="94">
        <v>65</v>
      </c>
      <c r="F43" s="93">
        <v>8</v>
      </c>
      <c r="G43" s="48">
        <v>520</v>
      </c>
      <c r="H43" s="29"/>
      <c r="I43" s="29"/>
      <c r="J43" s="29"/>
      <c r="K43" s="29"/>
      <c r="L43" s="29"/>
    </row>
    <row r="44" spans="1:12">
      <c r="A44" s="40" t="s">
        <v>23</v>
      </c>
      <c r="B44" s="41" t="s">
        <v>378</v>
      </c>
      <c r="C44" s="41" t="s">
        <v>394</v>
      </c>
      <c r="D44" s="43" t="s">
        <v>289</v>
      </c>
      <c r="E44" s="42">
        <v>25</v>
      </c>
      <c r="F44" s="43">
        <v>5</v>
      </c>
      <c r="G44" s="48">
        <v>125</v>
      </c>
      <c r="H44" s="29"/>
      <c r="I44" s="29"/>
      <c r="J44" s="29"/>
      <c r="K44" s="29"/>
      <c r="L44" s="29"/>
    </row>
    <row r="45" spans="1:12">
      <c r="A45" s="40" t="s">
        <v>23</v>
      </c>
      <c r="B45" s="41" t="s">
        <v>378</v>
      </c>
      <c r="C45" s="41" t="s">
        <v>394</v>
      </c>
      <c r="D45" s="43" t="s">
        <v>289</v>
      </c>
      <c r="E45" s="42">
        <v>35</v>
      </c>
      <c r="F45" s="43">
        <v>1</v>
      </c>
      <c r="G45" s="48">
        <v>35</v>
      </c>
      <c r="H45" s="29"/>
      <c r="I45" s="29"/>
      <c r="J45" s="29"/>
      <c r="K45" s="29"/>
      <c r="L45" s="29"/>
    </row>
    <row r="46" spans="1:12">
      <c r="A46" s="40" t="s">
        <v>23</v>
      </c>
      <c r="B46" s="41" t="s">
        <v>378</v>
      </c>
      <c r="C46" s="41" t="s">
        <v>394</v>
      </c>
      <c r="D46" s="43" t="s">
        <v>289</v>
      </c>
      <c r="E46" s="42">
        <v>40</v>
      </c>
      <c r="F46" s="43">
        <v>34</v>
      </c>
      <c r="G46" s="48">
        <v>1360</v>
      </c>
      <c r="H46" s="29"/>
      <c r="I46" s="29"/>
      <c r="J46" s="29"/>
      <c r="K46" s="29"/>
      <c r="L46" s="29"/>
    </row>
    <row r="47" spans="1:12">
      <c r="A47" s="40" t="s">
        <v>23</v>
      </c>
      <c r="B47" s="41" t="s">
        <v>378</v>
      </c>
      <c r="C47" s="41" t="s">
        <v>394</v>
      </c>
      <c r="D47" s="43" t="s">
        <v>289</v>
      </c>
      <c r="E47" s="42">
        <v>45</v>
      </c>
      <c r="F47" s="43">
        <v>3</v>
      </c>
      <c r="G47" s="48">
        <v>135</v>
      </c>
      <c r="H47" s="29"/>
      <c r="I47" s="29"/>
      <c r="J47" s="29"/>
      <c r="K47" s="29"/>
      <c r="L47" s="29"/>
    </row>
    <row r="48" spans="1:12">
      <c r="A48" s="40" t="s">
        <v>23</v>
      </c>
      <c r="B48" s="41" t="s">
        <v>378</v>
      </c>
      <c r="C48" s="41" t="s">
        <v>394</v>
      </c>
      <c r="D48" s="43" t="s">
        <v>291</v>
      </c>
      <c r="E48" s="42">
        <v>40</v>
      </c>
      <c r="F48" s="43">
        <v>14</v>
      </c>
      <c r="G48" s="48">
        <v>560</v>
      </c>
      <c r="H48" s="29"/>
      <c r="I48" s="29"/>
      <c r="J48" s="29"/>
      <c r="K48" s="29"/>
      <c r="L48" s="29"/>
    </row>
    <row r="49" spans="1:12">
      <c r="A49" s="40" t="s">
        <v>23</v>
      </c>
      <c r="B49" s="41" t="s">
        <v>378</v>
      </c>
      <c r="C49" s="41" t="s">
        <v>394</v>
      </c>
      <c r="D49" s="43" t="s">
        <v>449</v>
      </c>
      <c r="E49" s="42">
        <v>40</v>
      </c>
      <c r="F49" s="43">
        <v>1</v>
      </c>
      <c r="G49" s="48">
        <v>40</v>
      </c>
      <c r="H49" s="29"/>
      <c r="I49" s="29"/>
      <c r="J49" s="29"/>
      <c r="K49" s="29"/>
      <c r="L49" s="29"/>
    </row>
    <row r="50" spans="1:12">
      <c r="A50" s="40" t="s">
        <v>23</v>
      </c>
      <c r="B50" s="41" t="s">
        <v>378</v>
      </c>
      <c r="C50" s="41" t="s">
        <v>394</v>
      </c>
      <c r="D50" s="43" t="s">
        <v>297</v>
      </c>
      <c r="E50" s="42">
        <v>30</v>
      </c>
      <c r="F50" s="43">
        <v>5</v>
      </c>
      <c r="G50" s="48">
        <v>150</v>
      </c>
      <c r="H50" s="29"/>
      <c r="I50" s="29"/>
      <c r="J50" s="29"/>
      <c r="K50" s="29"/>
      <c r="L50" s="29"/>
    </row>
    <row r="51" spans="1:12">
      <c r="A51" s="101"/>
      <c r="B51" s="102"/>
      <c r="C51" s="102"/>
      <c r="D51" s="102"/>
      <c r="E51" s="102"/>
      <c r="F51" s="102"/>
      <c r="G51" s="29"/>
      <c r="H51" s="29"/>
      <c r="I51" s="29"/>
      <c r="J51" s="29"/>
      <c r="K51" s="29"/>
      <c r="L51" s="29"/>
    </row>
    <row r="52" spans="1:12">
      <c r="A52" s="66"/>
      <c r="B52" s="67"/>
      <c r="C52" s="67"/>
      <c r="D52" s="67"/>
      <c r="E52" s="67"/>
      <c r="F52" s="67"/>
      <c r="G52" s="29"/>
      <c r="H52" s="29"/>
      <c r="I52" s="29"/>
      <c r="J52" s="29"/>
      <c r="K52" s="29"/>
      <c r="L52" s="29"/>
    </row>
    <row r="53" spans="1:12">
      <c r="A53" s="101"/>
      <c r="B53" s="102"/>
      <c r="C53" s="102"/>
      <c r="D53" s="102"/>
      <c r="E53" s="102"/>
      <c r="F53" s="102"/>
      <c r="G53" s="29"/>
      <c r="H53" s="29"/>
      <c r="I53" s="29"/>
      <c r="J53" s="29"/>
      <c r="K53" s="29"/>
      <c r="L53" s="29"/>
    </row>
    <row r="54" spans="1:12">
      <c r="A54" s="40" t="s">
        <v>23</v>
      </c>
      <c r="B54" s="41" t="s">
        <v>378</v>
      </c>
      <c r="C54" s="93" t="s">
        <v>395</v>
      </c>
      <c r="D54" s="93" t="s">
        <v>283</v>
      </c>
      <c r="E54" s="94">
        <v>25</v>
      </c>
      <c r="F54" s="93">
        <v>1</v>
      </c>
      <c r="G54" s="48">
        <v>25</v>
      </c>
      <c r="H54" s="29"/>
      <c r="I54" s="29"/>
      <c r="J54" s="29"/>
      <c r="K54" s="29"/>
      <c r="L54" s="29"/>
    </row>
    <row r="55" spans="1:12">
      <c r="A55" s="40" t="s">
        <v>23</v>
      </c>
      <c r="B55" s="41" t="s">
        <v>378</v>
      </c>
      <c r="C55" s="93" t="s">
        <v>395</v>
      </c>
      <c r="D55" s="93" t="s">
        <v>283</v>
      </c>
      <c r="E55" s="94">
        <v>45</v>
      </c>
      <c r="F55" s="93">
        <v>1</v>
      </c>
      <c r="G55" s="48">
        <v>45</v>
      </c>
      <c r="H55" s="29"/>
      <c r="I55" s="29"/>
      <c r="J55" s="29"/>
      <c r="K55" s="29"/>
      <c r="L55" s="29"/>
    </row>
    <row r="56" spans="1:12">
      <c r="A56" s="40" t="s">
        <v>23</v>
      </c>
      <c r="B56" s="41" t="s">
        <v>378</v>
      </c>
      <c r="C56" s="93" t="s">
        <v>395</v>
      </c>
      <c r="D56" s="93" t="s">
        <v>283</v>
      </c>
      <c r="E56" s="94">
        <v>50</v>
      </c>
      <c r="F56" s="93">
        <v>2</v>
      </c>
      <c r="G56" s="48">
        <v>100</v>
      </c>
      <c r="H56" s="29"/>
      <c r="I56" s="29"/>
      <c r="J56" s="29"/>
      <c r="K56" s="29"/>
      <c r="L56" s="29"/>
    </row>
    <row r="57" spans="1:12">
      <c r="A57" s="40" t="s">
        <v>23</v>
      </c>
      <c r="B57" s="41" t="s">
        <v>378</v>
      </c>
      <c r="C57" s="93" t="s">
        <v>395</v>
      </c>
      <c r="D57" s="93" t="s">
        <v>283</v>
      </c>
      <c r="E57" s="94">
        <v>58</v>
      </c>
      <c r="F57" s="93">
        <v>2</v>
      </c>
      <c r="G57" s="48">
        <v>116</v>
      </c>
      <c r="H57" s="29"/>
      <c r="I57" s="29"/>
      <c r="J57" s="29"/>
      <c r="K57" s="29"/>
      <c r="L57" s="29"/>
    </row>
    <row r="58" spans="1:12">
      <c r="A58" s="40" t="s">
        <v>23</v>
      </c>
      <c r="B58" s="41" t="s">
        <v>378</v>
      </c>
      <c r="C58" s="93" t="s">
        <v>395</v>
      </c>
      <c r="D58" s="43" t="s">
        <v>289</v>
      </c>
      <c r="E58" s="42">
        <v>50</v>
      </c>
      <c r="F58" s="43">
        <v>2</v>
      </c>
      <c r="G58" s="48">
        <v>100</v>
      </c>
      <c r="H58" s="29"/>
      <c r="I58" s="29"/>
      <c r="J58" s="29"/>
      <c r="K58" s="29"/>
      <c r="L58" s="29"/>
    </row>
    <row r="59" spans="1:12">
      <c r="A59" s="40" t="s">
        <v>23</v>
      </c>
      <c r="B59" s="41" t="s">
        <v>378</v>
      </c>
      <c r="C59" s="93" t="s">
        <v>395</v>
      </c>
      <c r="D59" s="43" t="s">
        <v>289</v>
      </c>
      <c r="E59" s="42">
        <v>55</v>
      </c>
      <c r="F59" s="43">
        <v>3</v>
      </c>
      <c r="G59" s="48">
        <v>165</v>
      </c>
      <c r="H59" s="29"/>
      <c r="I59" s="29"/>
      <c r="J59" s="29"/>
      <c r="K59" s="29"/>
      <c r="L59" s="29"/>
    </row>
    <row r="60" spans="1:12">
      <c r="A60" s="40" t="s">
        <v>23</v>
      </c>
      <c r="B60" s="41" t="s">
        <v>378</v>
      </c>
      <c r="C60" s="93" t="s">
        <v>395</v>
      </c>
      <c r="D60" s="43" t="s">
        <v>289</v>
      </c>
      <c r="E60" s="42">
        <v>58</v>
      </c>
      <c r="F60" s="43">
        <v>22</v>
      </c>
      <c r="G60" s="48">
        <v>1276</v>
      </c>
      <c r="H60" s="29"/>
      <c r="I60" s="29"/>
      <c r="J60" s="29"/>
      <c r="K60" s="29"/>
      <c r="L60" s="29"/>
    </row>
    <row r="61" spans="1:12">
      <c r="A61" s="40" t="s">
        <v>23</v>
      </c>
      <c r="B61" s="41" t="s">
        <v>378</v>
      </c>
      <c r="C61" s="93" t="s">
        <v>395</v>
      </c>
      <c r="D61" s="43" t="s">
        <v>289</v>
      </c>
      <c r="E61" s="42">
        <v>68</v>
      </c>
      <c r="F61" s="43">
        <v>1</v>
      </c>
      <c r="G61" s="48">
        <v>68</v>
      </c>
      <c r="H61" s="29"/>
      <c r="I61" s="29"/>
      <c r="J61" s="29"/>
      <c r="K61" s="29"/>
      <c r="L61" s="29"/>
    </row>
    <row r="62" spans="1:12">
      <c r="A62" s="40" t="s">
        <v>23</v>
      </c>
      <c r="B62" s="41" t="s">
        <v>378</v>
      </c>
      <c r="C62" s="93" t="s">
        <v>395</v>
      </c>
      <c r="D62" s="43" t="s">
        <v>289</v>
      </c>
      <c r="E62" s="42">
        <v>70</v>
      </c>
      <c r="F62" s="43">
        <v>2</v>
      </c>
      <c r="G62" s="48">
        <v>140</v>
      </c>
      <c r="H62" s="29"/>
      <c r="I62" s="29"/>
      <c r="J62" s="29"/>
      <c r="K62" s="29"/>
      <c r="L62" s="29"/>
    </row>
    <row r="63" spans="1:12">
      <c r="A63" s="40" t="s">
        <v>23</v>
      </c>
      <c r="B63" s="41" t="s">
        <v>378</v>
      </c>
      <c r="C63" s="93" t="s">
        <v>395</v>
      </c>
      <c r="D63" s="43" t="s">
        <v>289</v>
      </c>
      <c r="E63" s="42">
        <v>85</v>
      </c>
      <c r="F63" s="43">
        <v>1</v>
      </c>
      <c r="G63" s="48">
        <v>85</v>
      </c>
      <c r="H63" s="29"/>
      <c r="I63" s="29"/>
      <c r="J63" s="29"/>
      <c r="K63" s="29"/>
      <c r="L63" s="29"/>
    </row>
    <row r="64" spans="1:12">
      <c r="A64" s="40" t="s">
        <v>23</v>
      </c>
      <c r="B64" s="41" t="s">
        <v>378</v>
      </c>
      <c r="C64" s="93" t="s">
        <v>395</v>
      </c>
      <c r="D64" s="43" t="s">
        <v>291</v>
      </c>
      <c r="E64" s="42">
        <v>25</v>
      </c>
      <c r="F64" s="43">
        <v>2</v>
      </c>
      <c r="G64" s="48">
        <v>50</v>
      </c>
      <c r="H64" s="29"/>
      <c r="I64" s="29"/>
      <c r="J64" s="29"/>
      <c r="K64" s="29"/>
      <c r="L64" s="29"/>
    </row>
    <row r="65" spans="1:12">
      <c r="A65" s="40" t="s">
        <v>23</v>
      </c>
      <c r="B65" s="41" t="s">
        <v>378</v>
      </c>
      <c r="C65" s="93" t="s">
        <v>395</v>
      </c>
      <c r="D65" s="43" t="s">
        <v>291</v>
      </c>
      <c r="E65" s="42">
        <v>40</v>
      </c>
      <c r="F65" s="43">
        <v>1</v>
      </c>
      <c r="G65" s="48">
        <v>40</v>
      </c>
      <c r="H65" s="29"/>
      <c r="I65" s="29"/>
      <c r="J65" s="29"/>
      <c r="K65" s="29"/>
      <c r="L65" s="29"/>
    </row>
    <row r="66" spans="1:12">
      <c r="A66" s="40" t="s">
        <v>23</v>
      </c>
      <c r="B66" s="41" t="s">
        <v>378</v>
      </c>
      <c r="C66" s="93" t="s">
        <v>395</v>
      </c>
      <c r="D66" s="43" t="s">
        <v>291</v>
      </c>
      <c r="E66" s="42">
        <v>45</v>
      </c>
      <c r="F66" s="43">
        <v>2</v>
      </c>
      <c r="G66" s="48">
        <v>90</v>
      </c>
      <c r="H66" s="29"/>
      <c r="I66" s="29"/>
      <c r="J66" s="29"/>
      <c r="K66" s="29"/>
      <c r="L66" s="29"/>
    </row>
    <row r="67" spans="1:12">
      <c r="A67" s="40" t="s">
        <v>23</v>
      </c>
      <c r="B67" s="41" t="s">
        <v>378</v>
      </c>
      <c r="C67" s="93" t="s">
        <v>395</v>
      </c>
      <c r="D67" s="43" t="s">
        <v>291</v>
      </c>
      <c r="E67" s="42">
        <v>49</v>
      </c>
      <c r="F67" s="43">
        <v>2</v>
      </c>
      <c r="G67" s="48">
        <v>98</v>
      </c>
      <c r="H67" s="29"/>
      <c r="I67" s="29"/>
      <c r="J67" s="29"/>
      <c r="K67" s="29"/>
      <c r="L67" s="29"/>
    </row>
    <row r="68" spans="1:12">
      <c r="A68" s="40" t="s">
        <v>23</v>
      </c>
      <c r="B68" s="41" t="s">
        <v>378</v>
      </c>
      <c r="C68" s="93" t="s">
        <v>395</v>
      </c>
      <c r="D68" s="43" t="s">
        <v>291</v>
      </c>
      <c r="E68" s="42">
        <v>55</v>
      </c>
      <c r="F68" s="43">
        <v>1</v>
      </c>
      <c r="G68" s="48">
        <v>55</v>
      </c>
      <c r="H68" s="29"/>
      <c r="I68" s="29"/>
      <c r="J68" s="29"/>
      <c r="K68" s="29"/>
      <c r="L68" s="29"/>
    </row>
    <row r="69" spans="1:12">
      <c r="A69" s="40" t="s">
        <v>23</v>
      </c>
      <c r="B69" s="41" t="s">
        <v>378</v>
      </c>
      <c r="C69" s="93" t="s">
        <v>395</v>
      </c>
      <c r="D69" s="43" t="s">
        <v>291</v>
      </c>
      <c r="E69" s="42">
        <v>58</v>
      </c>
      <c r="F69" s="43">
        <v>3</v>
      </c>
      <c r="G69" s="48">
        <v>174</v>
      </c>
      <c r="H69" s="29"/>
      <c r="I69" s="29"/>
      <c r="J69" s="29"/>
      <c r="K69" s="29"/>
      <c r="L69" s="29"/>
    </row>
    <row r="70" spans="1:12">
      <c r="A70" s="40" t="s">
        <v>23</v>
      </c>
      <c r="B70" s="41" t="s">
        <v>378</v>
      </c>
      <c r="C70" s="93" t="s">
        <v>395</v>
      </c>
      <c r="D70" s="43" t="s">
        <v>291</v>
      </c>
      <c r="E70" s="42">
        <v>70</v>
      </c>
      <c r="F70" s="103">
        <v>1</v>
      </c>
      <c r="G70" s="48">
        <v>70</v>
      </c>
      <c r="H70" s="29"/>
      <c r="I70" s="29"/>
      <c r="J70" s="29"/>
      <c r="K70" s="29"/>
      <c r="L70" s="29"/>
    </row>
    <row r="71" spans="1:12">
      <c r="A71" s="40" t="s">
        <v>23</v>
      </c>
      <c r="B71" s="41" t="s">
        <v>378</v>
      </c>
      <c r="C71" s="93" t="s">
        <v>395</v>
      </c>
      <c r="D71" s="43" t="s">
        <v>293</v>
      </c>
      <c r="E71" s="42">
        <v>40</v>
      </c>
      <c r="F71" s="43">
        <v>1</v>
      </c>
      <c r="G71" s="48">
        <v>40</v>
      </c>
      <c r="H71" s="29"/>
      <c r="I71" s="29"/>
      <c r="J71" s="29"/>
      <c r="K71" s="29"/>
      <c r="L71" s="29"/>
    </row>
    <row r="72" spans="1:12">
      <c r="A72" s="40" t="s">
        <v>23</v>
      </c>
      <c r="B72" s="41" t="s">
        <v>378</v>
      </c>
      <c r="C72" s="93" t="s">
        <v>395</v>
      </c>
      <c r="D72" s="43" t="s">
        <v>293</v>
      </c>
      <c r="E72" s="42">
        <v>45</v>
      </c>
      <c r="F72" s="43">
        <v>2</v>
      </c>
      <c r="G72" s="48">
        <v>90</v>
      </c>
      <c r="H72" s="29"/>
      <c r="I72" s="29"/>
      <c r="J72" s="29"/>
      <c r="K72" s="29"/>
      <c r="L72" s="29"/>
    </row>
    <row r="73" spans="1:12">
      <c r="A73" s="40" t="s">
        <v>23</v>
      </c>
      <c r="B73" s="41" t="s">
        <v>378</v>
      </c>
      <c r="C73" s="93" t="s">
        <v>395</v>
      </c>
      <c r="D73" s="43" t="s">
        <v>293</v>
      </c>
      <c r="E73" s="42">
        <v>49</v>
      </c>
      <c r="F73" s="43">
        <v>3</v>
      </c>
      <c r="G73" s="48">
        <v>147</v>
      </c>
      <c r="H73" s="29"/>
      <c r="I73" s="29"/>
      <c r="J73" s="29"/>
      <c r="K73" s="29"/>
      <c r="L73" s="29"/>
    </row>
    <row r="74" spans="1:12">
      <c r="A74" s="40" t="s">
        <v>23</v>
      </c>
      <c r="B74" s="41" t="s">
        <v>378</v>
      </c>
      <c r="C74" s="93" t="s">
        <v>395</v>
      </c>
      <c r="D74" s="43" t="s">
        <v>293</v>
      </c>
      <c r="E74" s="42">
        <v>50</v>
      </c>
      <c r="F74" s="43">
        <v>1</v>
      </c>
      <c r="G74" s="48">
        <v>50</v>
      </c>
      <c r="H74" s="29"/>
      <c r="I74" s="29"/>
      <c r="J74" s="29"/>
      <c r="K74" s="29"/>
      <c r="L74" s="29"/>
    </row>
    <row r="75" spans="1:12">
      <c r="A75" s="40" t="s">
        <v>23</v>
      </c>
      <c r="B75" s="41" t="s">
        <v>378</v>
      </c>
      <c r="C75" s="93" t="s">
        <v>395</v>
      </c>
      <c r="D75" s="43" t="s">
        <v>293</v>
      </c>
      <c r="E75" s="42">
        <v>55</v>
      </c>
      <c r="F75" s="43">
        <v>2</v>
      </c>
      <c r="G75" s="48">
        <v>110</v>
      </c>
      <c r="H75" s="29"/>
      <c r="I75" s="29"/>
      <c r="J75" s="29"/>
      <c r="K75" s="29"/>
      <c r="L75" s="29"/>
    </row>
    <row r="76" spans="1:12">
      <c r="A76" s="40" t="s">
        <v>23</v>
      </c>
      <c r="B76" s="41" t="s">
        <v>378</v>
      </c>
      <c r="C76" s="93" t="s">
        <v>395</v>
      </c>
      <c r="D76" s="43" t="s">
        <v>293</v>
      </c>
      <c r="E76" s="43">
        <v>58</v>
      </c>
      <c r="F76" s="43">
        <v>18</v>
      </c>
      <c r="G76" s="29">
        <v>1044</v>
      </c>
      <c r="H76" s="29"/>
      <c r="I76" s="29"/>
      <c r="J76" s="29"/>
      <c r="K76" s="29"/>
      <c r="L76" s="29"/>
    </row>
    <row r="77" spans="1:12">
      <c r="A77" s="40" t="s">
        <v>23</v>
      </c>
      <c r="B77" s="41" t="s">
        <v>378</v>
      </c>
      <c r="C77" s="93" t="s">
        <v>395</v>
      </c>
      <c r="D77" s="43" t="s">
        <v>293</v>
      </c>
      <c r="E77" s="42">
        <v>68</v>
      </c>
      <c r="F77" s="43">
        <v>2</v>
      </c>
      <c r="G77" s="48">
        <v>136</v>
      </c>
      <c r="H77" s="29"/>
      <c r="I77" s="29"/>
      <c r="J77" s="29"/>
      <c r="K77" s="29"/>
      <c r="L77" s="29"/>
    </row>
    <row r="78" spans="1:12">
      <c r="A78" s="40" t="s">
        <v>23</v>
      </c>
      <c r="B78" s="41" t="s">
        <v>378</v>
      </c>
      <c r="C78" s="93" t="s">
        <v>395</v>
      </c>
      <c r="D78" s="43" t="s">
        <v>293</v>
      </c>
      <c r="E78" s="42">
        <v>70</v>
      </c>
      <c r="F78" s="43">
        <v>1</v>
      </c>
      <c r="G78" s="48">
        <v>70</v>
      </c>
      <c r="H78" s="29"/>
      <c r="I78" s="29"/>
      <c r="J78" s="29"/>
      <c r="K78" s="29"/>
      <c r="L78" s="29"/>
    </row>
    <row r="79" spans="1:12">
      <c r="A79" s="40" t="s">
        <v>23</v>
      </c>
      <c r="B79" s="41" t="s">
        <v>378</v>
      </c>
      <c r="C79" s="93" t="s">
        <v>395</v>
      </c>
      <c r="D79" s="93" t="s">
        <v>297</v>
      </c>
      <c r="E79" s="94">
        <v>45</v>
      </c>
      <c r="F79" s="93">
        <v>1</v>
      </c>
      <c r="G79" s="48">
        <v>45</v>
      </c>
      <c r="H79" s="29"/>
      <c r="I79" s="29"/>
      <c r="J79" s="29"/>
      <c r="K79" s="29"/>
      <c r="L79" s="29"/>
    </row>
    <row r="80" spans="1:12">
      <c r="A80" s="40" t="s">
        <v>23</v>
      </c>
      <c r="B80" s="41" t="s">
        <v>378</v>
      </c>
      <c r="C80" s="93" t="s">
        <v>395</v>
      </c>
      <c r="D80" s="93" t="s">
        <v>297</v>
      </c>
      <c r="E80" s="94">
        <v>49</v>
      </c>
      <c r="F80" s="93">
        <v>4</v>
      </c>
      <c r="G80" s="48">
        <v>196</v>
      </c>
      <c r="H80" s="29"/>
      <c r="I80" s="29"/>
      <c r="J80" s="29"/>
      <c r="K80" s="29"/>
      <c r="L80" s="29"/>
    </row>
    <row r="81" spans="1:12">
      <c r="A81" s="40" t="s">
        <v>23</v>
      </c>
      <c r="B81" s="41" t="s">
        <v>378</v>
      </c>
      <c r="C81" s="93" t="s">
        <v>395</v>
      </c>
      <c r="D81" s="93" t="s">
        <v>297</v>
      </c>
      <c r="E81" s="94">
        <v>50</v>
      </c>
      <c r="F81" s="93">
        <v>1</v>
      </c>
      <c r="G81" s="48">
        <v>50</v>
      </c>
      <c r="H81" s="29"/>
      <c r="I81" s="29"/>
      <c r="J81" s="29"/>
      <c r="K81" s="29"/>
      <c r="L81" s="29"/>
    </row>
    <row r="82" spans="1:12">
      <c r="A82" s="40" t="s">
        <v>23</v>
      </c>
      <c r="B82" s="41" t="s">
        <v>378</v>
      </c>
      <c r="C82" s="93" t="s">
        <v>395</v>
      </c>
      <c r="D82" s="93" t="s">
        <v>297</v>
      </c>
      <c r="E82" s="94">
        <v>58</v>
      </c>
      <c r="F82" s="93">
        <v>2</v>
      </c>
      <c r="G82" s="48">
        <v>116</v>
      </c>
      <c r="H82" s="29"/>
      <c r="I82" s="29"/>
      <c r="J82" s="29"/>
      <c r="K82" s="29"/>
      <c r="L82" s="29"/>
    </row>
    <row r="83" spans="1:12">
      <c r="A83" s="40" t="s">
        <v>23</v>
      </c>
      <c r="B83" s="41" t="s">
        <v>378</v>
      </c>
      <c r="C83" s="93" t="s">
        <v>395</v>
      </c>
      <c r="D83" s="93" t="s">
        <v>297</v>
      </c>
      <c r="E83" s="94">
        <v>70</v>
      </c>
      <c r="F83" s="93">
        <v>2</v>
      </c>
      <c r="G83" s="48">
        <v>140</v>
      </c>
      <c r="H83" s="29"/>
      <c r="I83" s="29"/>
      <c r="J83" s="29"/>
      <c r="K83" s="29"/>
      <c r="L83" s="29"/>
    </row>
    <row r="84" spans="1:12">
      <c r="A84" s="101"/>
      <c r="B84" s="102"/>
      <c r="C84" s="102"/>
      <c r="D84" s="102"/>
      <c r="E84" s="102"/>
      <c r="F84" s="102"/>
      <c r="G84" s="29"/>
      <c r="H84" s="29"/>
      <c r="I84" s="29"/>
      <c r="J84" s="29"/>
      <c r="K84" s="29"/>
      <c r="L84" s="29"/>
    </row>
    <row r="85" spans="1:12">
      <c r="A85" s="66"/>
      <c r="B85" s="67"/>
      <c r="C85" s="67"/>
      <c r="D85" s="67"/>
      <c r="E85" s="67"/>
      <c r="F85" s="67"/>
      <c r="G85" s="29"/>
      <c r="H85" s="29"/>
      <c r="I85" s="29"/>
      <c r="J85" s="29"/>
      <c r="K85" s="29"/>
      <c r="L85" s="29"/>
    </row>
    <row r="86" spans="1:12">
      <c r="A86" s="101"/>
      <c r="B86" s="102"/>
      <c r="C86" s="102"/>
      <c r="D86" s="102"/>
      <c r="E86" s="102"/>
      <c r="F86" s="102"/>
      <c r="G86" s="29"/>
      <c r="H86" s="29"/>
      <c r="I86" s="29"/>
      <c r="J86" s="29"/>
      <c r="K86" s="29"/>
      <c r="L86" s="29"/>
    </row>
    <row r="87" spans="1:12">
      <c r="A87" s="40" t="s">
        <v>23</v>
      </c>
      <c r="B87" s="41" t="s">
        <v>378</v>
      </c>
      <c r="C87" s="93" t="s">
        <v>407</v>
      </c>
      <c r="D87" s="93" t="s">
        <v>283</v>
      </c>
      <c r="E87" s="94">
        <v>80</v>
      </c>
      <c r="F87" s="93">
        <v>2</v>
      </c>
      <c r="G87" s="48">
        <v>160</v>
      </c>
      <c r="H87" s="29"/>
      <c r="I87" s="29"/>
      <c r="J87" s="29"/>
      <c r="K87" s="29"/>
      <c r="L87" s="29"/>
    </row>
    <row r="88" spans="1:12">
      <c r="A88" s="40" t="s">
        <v>23</v>
      </c>
      <c r="B88" s="41" t="s">
        <v>378</v>
      </c>
      <c r="C88" s="93" t="s">
        <v>407</v>
      </c>
      <c r="D88" s="93" t="s">
        <v>283</v>
      </c>
      <c r="E88" s="94">
        <v>85</v>
      </c>
      <c r="F88" s="93">
        <v>1</v>
      </c>
      <c r="G88" s="48">
        <v>85</v>
      </c>
      <c r="H88" s="29"/>
      <c r="I88" s="29"/>
      <c r="J88" s="29"/>
      <c r="K88" s="29"/>
      <c r="L88" s="29"/>
    </row>
    <row r="89" spans="1:12">
      <c r="A89" s="40" t="s">
        <v>23</v>
      </c>
      <c r="B89" s="41" t="s">
        <v>378</v>
      </c>
      <c r="C89" s="93" t="s">
        <v>407</v>
      </c>
      <c r="D89" s="93" t="s">
        <v>283</v>
      </c>
      <c r="E89" s="94">
        <v>90</v>
      </c>
      <c r="F89" s="93">
        <v>1</v>
      </c>
      <c r="G89" s="48">
        <v>90</v>
      </c>
      <c r="H89" s="29"/>
      <c r="I89" s="29"/>
      <c r="J89" s="29"/>
      <c r="K89" s="29"/>
      <c r="L89" s="29"/>
    </row>
    <row r="90" spans="1:12">
      <c r="A90" s="40" t="s">
        <v>23</v>
      </c>
      <c r="B90" s="41" t="s">
        <v>378</v>
      </c>
      <c r="C90" s="93" t="s">
        <v>407</v>
      </c>
      <c r="D90" s="93" t="s">
        <v>283</v>
      </c>
      <c r="E90" s="94">
        <v>165</v>
      </c>
      <c r="F90" s="93">
        <v>1</v>
      </c>
      <c r="G90" s="48">
        <v>165</v>
      </c>
      <c r="H90" s="29"/>
      <c r="I90" s="29"/>
      <c r="J90" s="29"/>
      <c r="K90" s="29"/>
      <c r="L90" s="29"/>
    </row>
    <row r="91" spans="1:12">
      <c r="A91" s="40" t="s">
        <v>23</v>
      </c>
      <c r="B91" s="41" t="s">
        <v>378</v>
      </c>
      <c r="C91" s="93" t="s">
        <v>407</v>
      </c>
      <c r="D91" s="43" t="s">
        <v>289</v>
      </c>
      <c r="E91" s="42">
        <v>70</v>
      </c>
      <c r="F91" s="43">
        <v>2</v>
      </c>
      <c r="G91" s="48">
        <v>140</v>
      </c>
      <c r="H91" s="29"/>
      <c r="I91" s="29"/>
      <c r="J91" s="29"/>
      <c r="K91" s="29"/>
      <c r="L91" s="29"/>
    </row>
    <row r="92" spans="1:12">
      <c r="A92" s="40" t="s">
        <v>23</v>
      </c>
      <c r="B92" s="41" t="s">
        <v>378</v>
      </c>
      <c r="C92" s="93" t="s">
        <v>407</v>
      </c>
      <c r="D92" s="43" t="s">
        <v>289</v>
      </c>
      <c r="E92" s="42">
        <v>90</v>
      </c>
      <c r="F92" s="43">
        <v>2</v>
      </c>
      <c r="G92" s="48">
        <v>180</v>
      </c>
      <c r="H92" s="29"/>
      <c r="I92" s="29"/>
      <c r="J92" s="29"/>
      <c r="K92" s="29"/>
      <c r="L92" s="29"/>
    </row>
    <row r="93" spans="1:12">
      <c r="A93" s="40" t="s">
        <v>23</v>
      </c>
      <c r="B93" s="41" t="s">
        <v>378</v>
      </c>
      <c r="C93" s="93" t="s">
        <v>407</v>
      </c>
      <c r="D93" s="43" t="s">
        <v>289</v>
      </c>
      <c r="E93" s="42">
        <v>95</v>
      </c>
      <c r="F93" s="43">
        <v>1</v>
      </c>
      <c r="G93" s="48">
        <v>95</v>
      </c>
      <c r="H93" s="29"/>
      <c r="I93" s="29"/>
      <c r="J93" s="29"/>
      <c r="K93" s="29"/>
      <c r="L93" s="29"/>
    </row>
    <row r="94" spans="1:12">
      <c r="A94" s="40" t="s">
        <v>23</v>
      </c>
      <c r="B94" s="41" t="s">
        <v>378</v>
      </c>
      <c r="C94" s="93" t="s">
        <v>407</v>
      </c>
      <c r="D94" s="43" t="s">
        <v>289</v>
      </c>
      <c r="E94" s="42">
        <v>100</v>
      </c>
      <c r="F94" s="43">
        <v>1</v>
      </c>
      <c r="G94" s="48">
        <v>100</v>
      </c>
      <c r="H94" s="29"/>
      <c r="I94" s="29"/>
      <c r="J94" s="29"/>
      <c r="K94" s="29"/>
      <c r="L94" s="29"/>
    </row>
    <row r="95" spans="1:12">
      <c r="A95" s="40" t="s">
        <v>23</v>
      </c>
      <c r="B95" s="41" t="s">
        <v>378</v>
      </c>
      <c r="C95" s="93" t="s">
        <v>407</v>
      </c>
      <c r="D95" s="43" t="s">
        <v>289</v>
      </c>
      <c r="E95" s="42">
        <v>105</v>
      </c>
      <c r="F95" s="43">
        <v>1</v>
      </c>
      <c r="G95" s="48">
        <v>105</v>
      </c>
      <c r="H95" s="29"/>
      <c r="I95" s="29"/>
      <c r="J95" s="29"/>
      <c r="K95" s="29"/>
      <c r="L95" s="29"/>
    </row>
    <row r="96" spans="1:12">
      <c r="A96" s="40" t="s">
        <v>23</v>
      </c>
      <c r="B96" s="41" t="s">
        <v>378</v>
      </c>
      <c r="C96" s="93" t="s">
        <v>407</v>
      </c>
      <c r="D96" s="43" t="s">
        <v>291</v>
      </c>
      <c r="E96" s="42">
        <v>85</v>
      </c>
      <c r="F96" s="43">
        <v>1</v>
      </c>
      <c r="G96" s="48">
        <v>85</v>
      </c>
      <c r="H96" s="29"/>
      <c r="I96" s="29"/>
      <c r="J96" s="29"/>
      <c r="K96" s="29"/>
      <c r="L96" s="29"/>
    </row>
    <row r="97" spans="1:12">
      <c r="A97" s="40" t="s">
        <v>23</v>
      </c>
      <c r="B97" s="41" t="s">
        <v>378</v>
      </c>
      <c r="C97" s="93" t="s">
        <v>407</v>
      </c>
      <c r="D97" s="43" t="s">
        <v>291</v>
      </c>
      <c r="E97" s="42">
        <v>110</v>
      </c>
      <c r="F97" s="43">
        <v>1</v>
      </c>
      <c r="G97" s="48">
        <v>110</v>
      </c>
      <c r="H97" s="29"/>
      <c r="I97" s="29"/>
      <c r="J97" s="29"/>
      <c r="K97" s="29"/>
      <c r="L97" s="29"/>
    </row>
    <row r="98" spans="1:12">
      <c r="A98" s="40" t="s">
        <v>23</v>
      </c>
      <c r="B98" s="41" t="s">
        <v>378</v>
      </c>
      <c r="C98" s="93" t="s">
        <v>407</v>
      </c>
      <c r="D98" s="43" t="s">
        <v>293</v>
      </c>
      <c r="E98" s="42">
        <v>70</v>
      </c>
      <c r="F98" s="43">
        <v>1</v>
      </c>
      <c r="G98" s="48">
        <v>70</v>
      </c>
      <c r="H98" s="29"/>
      <c r="I98" s="29"/>
      <c r="J98" s="29"/>
      <c r="K98" s="29"/>
      <c r="L98" s="29"/>
    </row>
    <row r="99" spans="1:12">
      <c r="A99" s="40" t="s">
        <v>23</v>
      </c>
      <c r="B99" s="41" t="s">
        <v>378</v>
      </c>
      <c r="C99" s="93" t="s">
        <v>407</v>
      </c>
      <c r="D99" s="43" t="s">
        <v>293</v>
      </c>
      <c r="E99" s="42">
        <v>90</v>
      </c>
      <c r="F99" s="43">
        <v>1</v>
      </c>
      <c r="G99" s="48">
        <v>90</v>
      </c>
      <c r="H99" s="29"/>
      <c r="I99" s="29"/>
      <c r="J99" s="29"/>
      <c r="K99" s="29"/>
      <c r="L99" s="29"/>
    </row>
    <row r="100" spans="1:12">
      <c r="A100" s="40" t="s">
        <v>23</v>
      </c>
      <c r="B100" s="41" t="s">
        <v>378</v>
      </c>
      <c r="C100" s="93" t="s">
        <v>407</v>
      </c>
      <c r="D100" s="43" t="s">
        <v>293</v>
      </c>
      <c r="E100" s="42">
        <v>95</v>
      </c>
      <c r="F100" s="43">
        <v>3</v>
      </c>
      <c r="G100" s="48">
        <v>285</v>
      </c>
      <c r="H100" s="29"/>
      <c r="I100" s="29"/>
      <c r="J100" s="29"/>
      <c r="K100" s="29"/>
      <c r="L100" s="29"/>
    </row>
    <row r="101" spans="1:12">
      <c r="A101" s="40" t="s">
        <v>23</v>
      </c>
      <c r="B101" s="41" t="s">
        <v>378</v>
      </c>
      <c r="C101" s="93" t="s">
        <v>407</v>
      </c>
      <c r="D101" s="43" t="s">
        <v>293</v>
      </c>
      <c r="E101" s="42">
        <v>110</v>
      </c>
      <c r="F101" s="43">
        <v>1</v>
      </c>
      <c r="G101" s="48">
        <v>110</v>
      </c>
      <c r="H101" s="29"/>
      <c r="I101" s="29"/>
      <c r="J101" s="29"/>
      <c r="K101" s="29"/>
      <c r="L101" s="29"/>
    </row>
    <row r="102" spans="1:12">
      <c r="A102" s="40" t="s">
        <v>23</v>
      </c>
      <c r="B102" s="41" t="s">
        <v>378</v>
      </c>
      <c r="C102" s="93" t="s">
        <v>407</v>
      </c>
      <c r="D102" s="93" t="s">
        <v>297</v>
      </c>
      <c r="E102" s="94">
        <v>90</v>
      </c>
      <c r="F102" s="93">
        <v>4</v>
      </c>
      <c r="G102" s="48">
        <v>360</v>
      </c>
      <c r="H102" s="29"/>
      <c r="I102" s="29"/>
      <c r="J102" s="29"/>
      <c r="K102" s="29"/>
      <c r="L102" s="29"/>
    </row>
    <row r="103" spans="1:12">
      <c r="A103" s="44"/>
      <c r="B103" s="44"/>
      <c r="C103" s="51"/>
      <c r="D103" s="46"/>
      <c r="E103" s="45"/>
      <c r="F103" s="50"/>
      <c r="G103" s="29"/>
      <c r="H103" s="29"/>
      <c r="I103" s="29"/>
      <c r="J103" s="29"/>
      <c r="K103" s="29"/>
      <c r="L103" s="29"/>
    </row>
    <row r="104" spans="1:12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</row>
    <row r="105" spans="1:12">
      <c r="A105" s="27" t="s">
        <v>40</v>
      </c>
      <c r="B105" s="27" t="s">
        <v>41</v>
      </c>
      <c r="C105" s="27" t="s">
        <v>42</v>
      </c>
      <c r="D105" s="27" t="s">
        <v>43</v>
      </c>
      <c r="E105" s="28" t="s">
        <v>45</v>
      </c>
      <c r="F105" s="27" t="s">
        <v>46</v>
      </c>
      <c r="G105" s="29"/>
      <c r="H105" s="29"/>
      <c r="I105" s="29"/>
      <c r="J105" s="29"/>
      <c r="K105" s="29"/>
      <c r="L105" s="29"/>
    </row>
    <row r="106" spans="1:12">
      <c r="A106" s="104" t="s">
        <v>448</v>
      </c>
      <c r="B106" s="105" t="s">
        <v>388</v>
      </c>
      <c r="C106" s="105" t="s">
        <v>396</v>
      </c>
      <c r="D106" s="91" t="s">
        <v>380</v>
      </c>
      <c r="E106" s="92">
        <v>80</v>
      </c>
      <c r="F106" s="91">
        <v>2</v>
      </c>
      <c r="G106" s="48">
        <v>160</v>
      </c>
      <c r="H106" s="29"/>
      <c r="I106" s="29"/>
      <c r="J106" s="29"/>
      <c r="K106" s="29"/>
      <c r="L106" s="29"/>
    </row>
    <row r="107" spans="1:12">
      <c r="A107" s="106" t="s">
        <v>448</v>
      </c>
      <c r="B107" s="107" t="s">
        <v>388</v>
      </c>
      <c r="C107" s="107" t="s">
        <v>396</v>
      </c>
      <c r="D107" s="93" t="s">
        <v>283</v>
      </c>
      <c r="E107" s="94">
        <v>80</v>
      </c>
      <c r="F107" s="93">
        <v>4</v>
      </c>
      <c r="G107" s="48">
        <v>320</v>
      </c>
      <c r="H107" s="29"/>
      <c r="I107" s="29"/>
      <c r="J107" s="29"/>
      <c r="K107" s="29"/>
      <c r="L107" s="29"/>
    </row>
    <row r="108" spans="1:12">
      <c r="A108" s="106" t="s">
        <v>448</v>
      </c>
      <c r="B108" s="107" t="s">
        <v>388</v>
      </c>
      <c r="C108" s="107" t="s">
        <v>396</v>
      </c>
      <c r="D108" s="93" t="s">
        <v>289</v>
      </c>
      <c r="E108" s="94">
        <v>80</v>
      </c>
      <c r="F108" s="93">
        <v>3</v>
      </c>
      <c r="G108" s="48">
        <v>240</v>
      </c>
      <c r="H108" s="29"/>
      <c r="I108" s="29"/>
      <c r="J108" s="29"/>
      <c r="K108" s="29"/>
      <c r="L108" s="29"/>
    </row>
    <row r="109" spans="1:12">
      <c r="A109" s="106" t="s">
        <v>448</v>
      </c>
      <c r="B109" s="107" t="s">
        <v>388</v>
      </c>
      <c r="C109" s="107" t="s">
        <v>396</v>
      </c>
      <c r="D109" s="93" t="s">
        <v>291</v>
      </c>
      <c r="E109" s="94">
        <v>80</v>
      </c>
      <c r="F109" s="93">
        <v>1</v>
      </c>
      <c r="G109" s="48">
        <v>80</v>
      </c>
      <c r="H109" s="29"/>
      <c r="I109" s="29"/>
      <c r="J109" s="29"/>
      <c r="K109" s="29"/>
      <c r="L109" s="29"/>
    </row>
    <row r="110" spans="1:12">
      <c r="A110" s="40"/>
      <c r="B110" s="41"/>
      <c r="C110" s="93"/>
      <c r="D110" s="43"/>
      <c r="E110" s="42"/>
      <c r="F110" s="43"/>
      <c r="G110" s="29"/>
      <c r="H110" s="29"/>
      <c r="I110" s="29"/>
      <c r="J110" s="29"/>
      <c r="K110" s="29"/>
      <c r="L110" s="29"/>
    </row>
    <row r="111" spans="1:12">
      <c r="A111" s="52"/>
      <c r="B111" s="53"/>
      <c r="C111" s="55"/>
      <c r="D111" s="55"/>
      <c r="E111" s="54"/>
      <c r="F111" s="55"/>
      <c r="G111" s="29"/>
      <c r="H111" s="29"/>
      <c r="I111" s="29"/>
      <c r="J111" s="29"/>
      <c r="K111" s="29"/>
      <c r="L111" s="29"/>
    </row>
    <row r="112" spans="1:12">
      <c r="A112" s="40"/>
      <c r="B112" s="41"/>
      <c r="C112" s="93"/>
      <c r="D112" s="43"/>
      <c r="E112" s="42"/>
      <c r="F112" s="43"/>
      <c r="G112" s="29"/>
      <c r="H112" s="29"/>
      <c r="I112" s="29"/>
      <c r="J112" s="29"/>
      <c r="K112" s="29"/>
      <c r="L112" s="29"/>
    </row>
    <row r="113" spans="1:12">
      <c r="A113" s="106" t="s">
        <v>448</v>
      </c>
      <c r="B113" s="107" t="s">
        <v>388</v>
      </c>
      <c r="C113" s="107" t="s">
        <v>418</v>
      </c>
      <c r="D113" s="93" t="s">
        <v>380</v>
      </c>
      <c r="E113" s="42">
        <v>100</v>
      </c>
      <c r="F113" s="43">
        <v>3</v>
      </c>
      <c r="G113" s="48">
        <v>300</v>
      </c>
      <c r="H113" s="29"/>
      <c r="I113" s="29"/>
      <c r="J113" s="29"/>
      <c r="K113" s="29"/>
      <c r="L113" s="29"/>
    </row>
    <row r="114" spans="1:12">
      <c r="A114" s="106" t="s">
        <v>448</v>
      </c>
      <c r="B114" s="107" t="s">
        <v>388</v>
      </c>
      <c r="C114" s="107" t="s">
        <v>418</v>
      </c>
      <c r="D114" s="93" t="s">
        <v>283</v>
      </c>
      <c r="E114" s="42">
        <v>100</v>
      </c>
      <c r="F114" s="43">
        <v>3</v>
      </c>
      <c r="G114" s="48">
        <v>300</v>
      </c>
      <c r="H114" s="29"/>
      <c r="I114" s="29"/>
      <c r="J114" s="29"/>
      <c r="K114" s="29"/>
      <c r="L114" s="29"/>
    </row>
    <row r="115" spans="1:12">
      <c r="A115" s="44"/>
      <c r="B115" s="44"/>
      <c r="C115" s="51"/>
      <c r="D115" s="46"/>
      <c r="E115" s="45"/>
      <c r="F115" s="46"/>
      <c r="G115" s="29"/>
      <c r="H115" s="29"/>
      <c r="I115" s="29"/>
      <c r="J115" s="29"/>
      <c r="K115" s="29"/>
      <c r="L115" s="29"/>
    </row>
    <row r="116" spans="1:12">
      <c r="A116" s="44"/>
      <c r="B116" s="44"/>
      <c r="C116" s="51"/>
      <c r="D116" s="46"/>
      <c r="E116" s="45"/>
      <c r="F116" s="46"/>
      <c r="G116" s="29"/>
      <c r="H116" s="29"/>
      <c r="I116" s="29"/>
      <c r="J116" s="29"/>
      <c r="K116" s="29"/>
      <c r="L116" s="29"/>
    </row>
    <row r="117" spans="1:12">
      <c r="A117" s="27" t="s">
        <v>40</v>
      </c>
      <c r="B117" s="27" t="s">
        <v>41</v>
      </c>
      <c r="C117" s="27" t="s">
        <v>42</v>
      </c>
      <c r="D117" s="27" t="s">
        <v>43</v>
      </c>
      <c r="E117" s="28" t="s">
        <v>45</v>
      </c>
      <c r="F117" s="27" t="s">
        <v>46</v>
      </c>
      <c r="G117" s="29"/>
      <c r="H117" s="29"/>
      <c r="I117" s="29"/>
      <c r="J117" s="29"/>
      <c r="K117" s="29"/>
      <c r="L117" s="29"/>
    </row>
    <row r="118" spans="1:12">
      <c r="A118" s="33" t="s">
        <v>448</v>
      </c>
      <c r="B118" s="34" t="s">
        <v>438</v>
      </c>
      <c r="C118" s="34" t="s">
        <v>401</v>
      </c>
      <c r="D118" s="36" t="s">
        <v>380</v>
      </c>
      <c r="E118" s="35">
        <v>100</v>
      </c>
      <c r="F118" s="36">
        <v>2</v>
      </c>
      <c r="G118" s="48">
        <v>200</v>
      </c>
      <c r="H118" s="29"/>
      <c r="I118" s="29"/>
      <c r="J118" s="29"/>
      <c r="K118" s="29"/>
      <c r="L118" s="29"/>
    </row>
    <row r="119" spans="1:12">
      <c r="A119" s="40" t="s">
        <v>448</v>
      </c>
      <c r="B119" s="41" t="s">
        <v>438</v>
      </c>
      <c r="C119" s="41" t="s">
        <v>401</v>
      </c>
      <c r="D119" s="43" t="s">
        <v>291</v>
      </c>
      <c r="E119" s="42">
        <v>100</v>
      </c>
      <c r="F119" s="41">
        <v>1</v>
      </c>
      <c r="G119" s="48">
        <v>100</v>
      </c>
      <c r="H119" s="29"/>
      <c r="I119" s="29"/>
      <c r="J119" s="29"/>
      <c r="K119" s="29"/>
      <c r="L119" s="29"/>
    </row>
    <row r="120" spans="1:12">
      <c r="A120" s="40"/>
      <c r="B120" s="41"/>
      <c r="C120" s="41"/>
      <c r="D120" s="43"/>
      <c r="E120" s="42"/>
      <c r="F120" s="43"/>
      <c r="G120" s="29"/>
      <c r="H120" s="29"/>
      <c r="I120" s="29"/>
      <c r="J120" s="29"/>
      <c r="K120" s="29"/>
      <c r="L120" s="29"/>
    </row>
    <row r="121" spans="1:12">
      <c r="A121" s="52"/>
      <c r="B121" s="53"/>
      <c r="C121" s="53"/>
      <c r="D121" s="55"/>
      <c r="E121" s="108"/>
      <c r="F121" s="55"/>
      <c r="G121" s="29"/>
      <c r="H121" s="29"/>
      <c r="I121" s="29"/>
      <c r="J121" s="29"/>
      <c r="K121" s="29"/>
      <c r="L121" s="29"/>
    </row>
    <row r="122" spans="1:12">
      <c r="A122" s="89"/>
      <c r="B122" s="43"/>
      <c r="C122" s="43"/>
      <c r="D122" s="43"/>
      <c r="E122" s="42"/>
      <c r="F122" s="43"/>
      <c r="G122" s="29"/>
      <c r="H122" s="29"/>
      <c r="I122" s="29"/>
      <c r="J122" s="29"/>
      <c r="K122" s="29"/>
      <c r="L122" s="29"/>
    </row>
    <row r="123" spans="1:12">
      <c r="A123" s="40" t="s">
        <v>448</v>
      </c>
      <c r="B123" s="41" t="s">
        <v>438</v>
      </c>
      <c r="C123" s="41" t="s">
        <v>450</v>
      </c>
      <c r="D123" s="43" t="s">
        <v>380</v>
      </c>
      <c r="E123" s="42">
        <v>120</v>
      </c>
      <c r="F123" s="43">
        <v>1</v>
      </c>
      <c r="G123" s="48">
        <v>120</v>
      </c>
      <c r="H123" s="29"/>
      <c r="I123" s="29"/>
      <c r="J123" s="29"/>
      <c r="K123" s="29"/>
      <c r="L123" s="29"/>
    </row>
    <row r="124" spans="1:12">
      <c r="A124" s="40" t="s">
        <v>448</v>
      </c>
      <c r="B124" s="41" t="s">
        <v>438</v>
      </c>
      <c r="C124" s="41" t="s">
        <v>450</v>
      </c>
      <c r="D124" s="43" t="s">
        <v>293</v>
      </c>
      <c r="E124" s="42">
        <v>120</v>
      </c>
      <c r="F124" s="41">
        <v>1</v>
      </c>
      <c r="G124" s="48">
        <v>120</v>
      </c>
      <c r="H124" s="29"/>
      <c r="I124" s="29"/>
      <c r="J124" s="29"/>
      <c r="K124" s="29"/>
      <c r="L124" s="29"/>
    </row>
    <row r="125" spans="1:12">
      <c r="A125" s="40" t="s">
        <v>448</v>
      </c>
      <c r="B125" s="41" t="s">
        <v>438</v>
      </c>
      <c r="C125" s="41" t="s">
        <v>450</v>
      </c>
      <c r="D125" s="43" t="s">
        <v>297</v>
      </c>
      <c r="E125" s="42">
        <v>120</v>
      </c>
      <c r="F125" s="43">
        <v>7</v>
      </c>
      <c r="G125" s="48">
        <v>840</v>
      </c>
      <c r="H125" s="29"/>
      <c r="I125" s="29"/>
      <c r="J125" s="29"/>
      <c r="K125" s="29"/>
      <c r="L125" s="29"/>
    </row>
    <row r="126" spans="1:12">
      <c r="A126" s="40"/>
      <c r="B126" s="41"/>
      <c r="C126" s="41"/>
      <c r="D126" s="43"/>
      <c r="E126" s="42"/>
      <c r="F126" s="43"/>
      <c r="G126" s="29"/>
      <c r="H126" s="29"/>
      <c r="I126" s="29"/>
      <c r="J126" s="29"/>
      <c r="K126" s="29"/>
      <c r="L126" s="29"/>
    </row>
    <row r="127" spans="1:12">
      <c r="A127" s="52"/>
      <c r="B127" s="53"/>
      <c r="C127" s="53"/>
      <c r="D127" s="55"/>
      <c r="E127" s="108"/>
      <c r="F127" s="55"/>
      <c r="G127" s="29"/>
      <c r="H127" s="29"/>
      <c r="I127" s="29"/>
      <c r="J127" s="29"/>
      <c r="K127" s="29"/>
      <c r="L127" s="29"/>
    </row>
    <row r="128" spans="1:12">
      <c r="A128" s="89"/>
      <c r="B128" s="43"/>
      <c r="C128" s="43"/>
      <c r="D128" s="43"/>
      <c r="E128" s="42"/>
      <c r="F128" s="43"/>
      <c r="G128" s="29"/>
      <c r="H128" s="29"/>
      <c r="I128" s="29"/>
      <c r="J128" s="29"/>
      <c r="K128" s="29"/>
      <c r="L128" s="29"/>
    </row>
    <row r="129" spans="1:12">
      <c r="A129" s="40" t="s">
        <v>448</v>
      </c>
      <c r="B129" s="41" t="s">
        <v>438</v>
      </c>
      <c r="C129" s="41" t="s">
        <v>396</v>
      </c>
      <c r="D129" s="43" t="s">
        <v>291</v>
      </c>
      <c r="E129" s="42">
        <v>100</v>
      </c>
      <c r="F129" s="43">
        <v>1</v>
      </c>
      <c r="G129" s="48">
        <v>100</v>
      </c>
      <c r="H129" s="29"/>
      <c r="I129" s="29"/>
      <c r="J129" s="29"/>
      <c r="K129" s="29"/>
      <c r="L129" s="29"/>
    </row>
    <row r="130" spans="1:12">
      <c r="A130" s="40" t="s">
        <v>448</v>
      </c>
      <c r="B130" s="41" t="s">
        <v>438</v>
      </c>
      <c r="C130" s="41" t="s">
        <v>396</v>
      </c>
      <c r="D130" s="43" t="s">
        <v>293</v>
      </c>
      <c r="E130" s="42">
        <v>100</v>
      </c>
      <c r="F130" s="41">
        <v>33</v>
      </c>
      <c r="G130" s="48">
        <v>3300</v>
      </c>
      <c r="H130" s="29"/>
      <c r="I130" s="29"/>
      <c r="J130" s="29"/>
      <c r="K130" s="29"/>
      <c r="L130" s="29"/>
    </row>
    <row r="131" spans="1:12">
      <c r="A131" s="40" t="s">
        <v>448</v>
      </c>
      <c r="B131" s="41" t="s">
        <v>438</v>
      </c>
      <c r="C131" s="41" t="s">
        <v>396</v>
      </c>
      <c r="D131" s="43" t="s">
        <v>419</v>
      </c>
      <c r="E131" s="42">
        <v>100</v>
      </c>
      <c r="F131" s="43">
        <v>22</v>
      </c>
      <c r="G131" s="48">
        <v>2200</v>
      </c>
      <c r="H131" s="29"/>
      <c r="I131" s="29"/>
      <c r="J131" s="29"/>
      <c r="K131" s="29"/>
      <c r="L131" s="29"/>
    </row>
    <row r="132" spans="1:12">
      <c r="A132" s="40"/>
      <c r="B132" s="41"/>
      <c r="C132" s="41"/>
      <c r="D132" s="43"/>
      <c r="E132" s="42"/>
      <c r="F132" s="43"/>
      <c r="G132" s="29"/>
      <c r="H132" s="29"/>
      <c r="I132" s="29"/>
      <c r="J132" s="29"/>
      <c r="K132" s="29"/>
      <c r="L132" s="29"/>
    </row>
    <row r="133" spans="1:12">
      <c r="A133" s="52"/>
      <c r="B133" s="53"/>
      <c r="C133" s="53"/>
      <c r="D133" s="55"/>
      <c r="E133" s="54"/>
      <c r="F133" s="55"/>
      <c r="G133" s="29"/>
      <c r="H133" s="29"/>
      <c r="I133" s="29"/>
      <c r="J133" s="29"/>
      <c r="K133" s="29"/>
      <c r="L133" s="29"/>
    </row>
    <row r="134" spans="1:12">
      <c r="A134" s="40"/>
      <c r="B134" s="41"/>
      <c r="C134" s="41"/>
      <c r="D134" s="43"/>
      <c r="E134" s="42"/>
      <c r="F134" s="43"/>
      <c r="G134" s="29"/>
      <c r="H134" s="29"/>
      <c r="I134" s="29"/>
      <c r="J134" s="29"/>
      <c r="K134" s="29"/>
      <c r="L134" s="29"/>
    </row>
    <row r="135" spans="1:12">
      <c r="A135" s="40" t="s">
        <v>280</v>
      </c>
      <c r="B135" s="41" t="s">
        <v>438</v>
      </c>
      <c r="C135" s="41" t="s">
        <v>403</v>
      </c>
      <c r="D135" s="43" t="s">
        <v>289</v>
      </c>
      <c r="E135" s="42">
        <v>95</v>
      </c>
      <c r="F135" s="43">
        <v>1</v>
      </c>
      <c r="G135" s="48">
        <v>95</v>
      </c>
      <c r="H135" s="29"/>
      <c r="I135" s="29"/>
      <c r="J135" s="29"/>
      <c r="K135" s="29"/>
      <c r="L135" s="29"/>
    </row>
    <row r="136" spans="1:12">
      <c r="A136" s="40"/>
      <c r="B136" s="41"/>
      <c r="C136" s="41"/>
      <c r="D136" s="43"/>
      <c r="E136" s="42"/>
      <c r="F136" s="43"/>
      <c r="G136" s="29"/>
      <c r="H136" s="29"/>
      <c r="I136" s="29"/>
      <c r="J136" s="29"/>
      <c r="K136" s="29"/>
      <c r="L136" s="29"/>
    </row>
    <row r="137" spans="1:12">
      <c r="A137" s="52"/>
      <c r="B137" s="53"/>
      <c r="C137" s="53"/>
      <c r="D137" s="55"/>
      <c r="E137" s="54"/>
      <c r="F137" s="55"/>
      <c r="G137" s="29"/>
      <c r="H137" s="29"/>
      <c r="I137" s="29"/>
      <c r="J137" s="29"/>
      <c r="K137" s="29"/>
      <c r="L137" s="29"/>
    </row>
    <row r="138" spans="1:12">
      <c r="A138" s="40"/>
      <c r="B138" s="41"/>
      <c r="C138" s="41"/>
      <c r="D138" s="43"/>
      <c r="E138" s="42"/>
      <c r="F138" s="43"/>
      <c r="G138" s="29"/>
      <c r="H138" s="29"/>
      <c r="I138" s="29"/>
      <c r="J138" s="29"/>
      <c r="K138" s="29"/>
      <c r="L138" s="29"/>
    </row>
    <row r="139" spans="1:12">
      <c r="A139" s="40" t="s">
        <v>280</v>
      </c>
      <c r="B139" s="41" t="s">
        <v>438</v>
      </c>
      <c r="C139" s="41" t="s">
        <v>385</v>
      </c>
      <c r="D139" s="43" t="s">
        <v>380</v>
      </c>
      <c r="E139" s="42">
        <v>80</v>
      </c>
      <c r="F139" s="43">
        <v>1</v>
      </c>
      <c r="G139" s="48">
        <v>80</v>
      </c>
      <c r="H139" s="29"/>
      <c r="I139" s="29"/>
      <c r="J139" s="29"/>
      <c r="K139" s="29"/>
      <c r="L139" s="29"/>
    </row>
    <row r="140" spans="1:12">
      <c r="A140" s="40" t="s">
        <v>280</v>
      </c>
      <c r="B140" s="41" t="s">
        <v>438</v>
      </c>
      <c r="C140" s="41" t="s">
        <v>385</v>
      </c>
      <c r="D140" s="43" t="s">
        <v>289</v>
      </c>
      <c r="E140" s="42">
        <v>80</v>
      </c>
      <c r="F140" s="43">
        <v>3</v>
      </c>
      <c r="G140" s="48">
        <v>240</v>
      </c>
      <c r="H140" s="29"/>
      <c r="I140" s="29"/>
      <c r="J140" s="29"/>
      <c r="K140" s="29"/>
      <c r="L140" s="29"/>
    </row>
    <row r="141" spans="1:12">
      <c r="A141" s="40" t="s">
        <v>280</v>
      </c>
      <c r="B141" s="41" t="s">
        <v>438</v>
      </c>
      <c r="C141" s="41" t="s">
        <v>385</v>
      </c>
      <c r="D141" s="43" t="s">
        <v>293</v>
      </c>
      <c r="E141" s="42">
        <v>80</v>
      </c>
      <c r="F141" s="43">
        <v>3</v>
      </c>
      <c r="G141" s="48">
        <v>240</v>
      </c>
      <c r="H141" s="29"/>
      <c r="I141" s="29"/>
      <c r="J141" s="29"/>
      <c r="K141" s="29"/>
      <c r="L141" s="29"/>
    </row>
    <row r="142" spans="1:12">
      <c r="A142" s="40"/>
      <c r="B142" s="41"/>
      <c r="C142" s="41"/>
      <c r="D142" s="43"/>
      <c r="E142" s="42"/>
      <c r="F142" s="43"/>
      <c r="G142" s="29"/>
      <c r="H142" s="29"/>
      <c r="I142" s="29"/>
      <c r="J142" s="29"/>
      <c r="K142" s="29"/>
      <c r="L142" s="29"/>
    </row>
    <row r="143" spans="1:12">
      <c r="A143" s="52"/>
      <c r="B143" s="53"/>
      <c r="C143" s="53"/>
      <c r="D143" s="55"/>
      <c r="E143" s="54"/>
      <c r="F143" s="55"/>
      <c r="G143" s="29"/>
      <c r="H143" s="29"/>
      <c r="I143" s="29"/>
      <c r="J143" s="29"/>
      <c r="K143" s="29"/>
      <c r="L143" s="29"/>
    </row>
    <row r="144" spans="1:12">
      <c r="A144" s="40"/>
      <c r="B144" s="41"/>
      <c r="C144" s="41"/>
      <c r="D144" s="43"/>
      <c r="E144" s="42"/>
      <c r="F144" s="43"/>
      <c r="G144" s="29"/>
      <c r="H144" s="29"/>
      <c r="I144" s="29"/>
      <c r="J144" s="29"/>
      <c r="K144" s="29"/>
      <c r="L144" s="29"/>
    </row>
    <row r="145" spans="1:12">
      <c r="A145" s="40" t="s">
        <v>280</v>
      </c>
      <c r="B145" s="41" t="s">
        <v>438</v>
      </c>
      <c r="C145" s="41" t="s">
        <v>415</v>
      </c>
      <c r="D145" s="43" t="s">
        <v>380</v>
      </c>
      <c r="E145" s="42">
        <v>185</v>
      </c>
      <c r="F145" s="93">
        <v>12</v>
      </c>
      <c r="G145" s="48">
        <v>2220</v>
      </c>
      <c r="H145" s="29"/>
      <c r="I145" s="29"/>
      <c r="J145" s="29"/>
      <c r="K145" s="29"/>
      <c r="L145" s="29"/>
    </row>
    <row r="146" spans="1:12">
      <c r="A146" s="40" t="s">
        <v>280</v>
      </c>
      <c r="B146" s="41" t="s">
        <v>438</v>
      </c>
      <c r="C146" s="41" t="s">
        <v>415</v>
      </c>
      <c r="D146" s="43" t="s">
        <v>380</v>
      </c>
      <c r="E146" s="42">
        <v>230</v>
      </c>
      <c r="F146" s="93">
        <v>70</v>
      </c>
      <c r="G146" s="48">
        <v>16100</v>
      </c>
      <c r="H146" s="29"/>
      <c r="I146" s="29"/>
      <c r="J146" s="29"/>
      <c r="K146" s="29"/>
      <c r="L146" s="29"/>
    </row>
    <row r="147" spans="1:12">
      <c r="A147" s="40" t="s">
        <v>280</v>
      </c>
      <c r="B147" s="41" t="s">
        <v>438</v>
      </c>
      <c r="C147" s="41" t="s">
        <v>415</v>
      </c>
      <c r="D147" s="43" t="s">
        <v>283</v>
      </c>
      <c r="E147" s="42">
        <v>230</v>
      </c>
      <c r="F147" s="93">
        <v>50</v>
      </c>
      <c r="G147" s="48">
        <v>11500</v>
      </c>
      <c r="H147" s="29"/>
      <c r="I147" s="29"/>
      <c r="J147" s="29"/>
      <c r="K147" s="29"/>
      <c r="L147" s="29"/>
    </row>
    <row r="148" spans="1:12">
      <c r="A148" s="40" t="s">
        <v>280</v>
      </c>
      <c r="B148" s="41" t="s">
        <v>438</v>
      </c>
      <c r="C148" s="41" t="s">
        <v>415</v>
      </c>
      <c r="D148" s="43" t="s">
        <v>283</v>
      </c>
      <c r="E148" s="42">
        <v>250</v>
      </c>
      <c r="F148" s="93">
        <v>3</v>
      </c>
      <c r="G148" s="48">
        <v>750</v>
      </c>
      <c r="H148" s="29"/>
      <c r="I148" s="29"/>
      <c r="J148" s="29"/>
      <c r="K148" s="29"/>
      <c r="L148" s="29"/>
    </row>
    <row r="149" spans="1:12">
      <c r="A149" s="40" t="s">
        <v>280</v>
      </c>
      <c r="B149" s="41" t="s">
        <v>438</v>
      </c>
      <c r="C149" s="41" t="s">
        <v>415</v>
      </c>
      <c r="D149" s="43" t="s">
        <v>289</v>
      </c>
      <c r="E149" s="42">
        <v>230</v>
      </c>
      <c r="F149" s="93">
        <v>132</v>
      </c>
      <c r="G149" s="48">
        <v>30360</v>
      </c>
      <c r="H149" s="29"/>
      <c r="I149" s="29"/>
      <c r="J149" s="29"/>
      <c r="K149" s="29"/>
      <c r="L149" s="29"/>
    </row>
    <row r="150" spans="1:12">
      <c r="A150" s="40" t="s">
        <v>280</v>
      </c>
      <c r="B150" s="41" t="s">
        <v>438</v>
      </c>
      <c r="C150" s="41" t="s">
        <v>415</v>
      </c>
      <c r="D150" s="43" t="s">
        <v>289</v>
      </c>
      <c r="E150" s="42">
        <v>250</v>
      </c>
      <c r="F150" s="93">
        <v>9</v>
      </c>
      <c r="G150" s="48">
        <v>2250</v>
      </c>
      <c r="H150" s="29"/>
      <c r="I150" s="29"/>
      <c r="J150" s="29"/>
      <c r="K150" s="29"/>
      <c r="L150" s="29"/>
    </row>
    <row r="151" spans="1:12">
      <c r="A151" s="40" t="s">
        <v>280</v>
      </c>
      <c r="B151" s="41" t="s">
        <v>438</v>
      </c>
      <c r="C151" s="41" t="s">
        <v>415</v>
      </c>
      <c r="D151" s="43" t="s">
        <v>291</v>
      </c>
      <c r="E151" s="42">
        <v>230</v>
      </c>
      <c r="F151" s="93">
        <v>46</v>
      </c>
      <c r="G151" s="48">
        <v>10580</v>
      </c>
      <c r="H151" s="29"/>
      <c r="I151" s="29"/>
      <c r="J151" s="29"/>
      <c r="K151" s="29"/>
      <c r="L151" s="29"/>
    </row>
    <row r="152" spans="1:12">
      <c r="A152" s="40" t="s">
        <v>280</v>
      </c>
      <c r="B152" s="41" t="s">
        <v>438</v>
      </c>
      <c r="C152" s="41" t="s">
        <v>415</v>
      </c>
      <c r="D152" s="43" t="s">
        <v>293</v>
      </c>
      <c r="E152" s="42">
        <v>230</v>
      </c>
      <c r="F152" s="93">
        <v>54</v>
      </c>
      <c r="G152" s="48">
        <v>12420</v>
      </c>
      <c r="H152" s="29"/>
      <c r="I152" s="29"/>
      <c r="J152" s="29"/>
      <c r="K152" s="29"/>
      <c r="L152" s="29"/>
    </row>
    <row r="153" spans="1:12">
      <c r="A153" s="89"/>
      <c r="B153" s="43"/>
      <c r="C153" s="43"/>
      <c r="D153" s="43"/>
      <c r="E153" s="42"/>
      <c r="F153" s="43"/>
      <c r="G153" s="29"/>
      <c r="H153" s="29"/>
      <c r="I153" s="29"/>
      <c r="J153" s="29"/>
      <c r="K153" s="29"/>
      <c r="L153" s="29"/>
    </row>
    <row r="154" spans="1:12">
      <c r="A154" s="52"/>
      <c r="B154" s="53"/>
      <c r="C154" s="53"/>
      <c r="D154" s="55"/>
      <c r="E154" s="54"/>
      <c r="F154" s="55"/>
      <c r="G154" s="29"/>
      <c r="H154" s="29"/>
      <c r="I154" s="29"/>
      <c r="J154" s="29"/>
      <c r="K154" s="29"/>
      <c r="L154" s="29"/>
    </row>
    <row r="155" spans="1:12">
      <c r="A155" s="40"/>
      <c r="B155" s="41"/>
      <c r="C155" s="41"/>
      <c r="D155" s="43"/>
      <c r="E155" s="42"/>
      <c r="F155" s="43"/>
      <c r="G155" s="29"/>
      <c r="H155" s="29"/>
      <c r="I155" s="29"/>
      <c r="J155" s="29"/>
      <c r="K155" s="29"/>
      <c r="L155" s="29"/>
    </row>
    <row r="156" spans="1:12">
      <c r="A156" s="40" t="s">
        <v>280</v>
      </c>
      <c r="B156" s="41" t="s">
        <v>438</v>
      </c>
      <c r="C156" s="41" t="s">
        <v>395</v>
      </c>
      <c r="D156" s="43" t="s">
        <v>291</v>
      </c>
      <c r="E156" s="42">
        <v>45</v>
      </c>
      <c r="F156" s="93">
        <v>2</v>
      </c>
      <c r="G156" s="48">
        <v>90</v>
      </c>
      <c r="H156" s="29"/>
      <c r="I156" s="29"/>
      <c r="J156" s="29"/>
      <c r="K156" s="29"/>
      <c r="L156" s="29"/>
    </row>
    <row r="157" spans="1:12">
      <c r="A157" s="40" t="s">
        <v>280</v>
      </c>
      <c r="B157" s="41" t="s">
        <v>438</v>
      </c>
      <c r="C157" s="41" t="s">
        <v>395</v>
      </c>
      <c r="D157" s="43" t="s">
        <v>291</v>
      </c>
      <c r="E157" s="42">
        <v>82</v>
      </c>
      <c r="F157" s="93">
        <v>1</v>
      </c>
      <c r="G157" s="48">
        <v>82</v>
      </c>
      <c r="H157" s="29"/>
      <c r="I157" s="29"/>
      <c r="J157" s="29"/>
      <c r="K157" s="29"/>
      <c r="L157" s="29"/>
    </row>
    <row r="158" spans="1:12">
      <c r="A158" s="40" t="s">
        <v>280</v>
      </c>
      <c r="B158" s="41" t="s">
        <v>438</v>
      </c>
      <c r="C158" s="41" t="s">
        <v>395</v>
      </c>
      <c r="D158" s="43" t="s">
        <v>293</v>
      </c>
      <c r="E158" s="42">
        <v>45</v>
      </c>
      <c r="F158" s="93">
        <v>2</v>
      </c>
      <c r="G158" s="48">
        <v>90</v>
      </c>
      <c r="H158" s="29"/>
      <c r="I158" s="29"/>
      <c r="J158" s="29"/>
      <c r="K158" s="29"/>
      <c r="L158" s="29"/>
    </row>
    <row r="159" spans="1:12">
      <c r="A159" s="40"/>
      <c r="B159" s="41"/>
      <c r="C159" s="41"/>
      <c r="D159" s="43"/>
      <c r="E159" s="42"/>
      <c r="F159" s="93"/>
      <c r="G159" s="29"/>
      <c r="H159" s="29"/>
      <c r="I159" s="29"/>
      <c r="J159" s="29"/>
      <c r="K159" s="29"/>
      <c r="L159" s="29"/>
    </row>
    <row r="160" spans="1:12">
      <c r="A160" s="52"/>
      <c r="B160" s="53"/>
      <c r="C160" s="53"/>
      <c r="D160" s="55"/>
      <c r="E160" s="54"/>
      <c r="F160" s="55"/>
      <c r="G160" s="29"/>
      <c r="H160" s="29"/>
      <c r="I160" s="29"/>
      <c r="J160" s="29"/>
      <c r="K160" s="29"/>
      <c r="L160" s="29"/>
    </row>
    <row r="161" spans="1:12">
      <c r="A161" s="40"/>
      <c r="B161" s="41"/>
      <c r="C161" s="41"/>
      <c r="D161" s="43"/>
      <c r="E161" s="42"/>
      <c r="F161" s="93"/>
      <c r="G161" s="29"/>
      <c r="H161" s="29"/>
      <c r="I161" s="29"/>
      <c r="J161" s="29"/>
      <c r="K161" s="29"/>
      <c r="L161" s="29"/>
    </row>
    <row r="162" spans="1:12">
      <c r="A162" s="40" t="s">
        <v>23</v>
      </c>
      <c r="B162" s="41" t="s">
        <v>438</v>
      </c>
      <c r="C162" s="41" t="s">
        <v>396</v>
      </c>
      <c r="D162" s="43" t="s">
        <v>380</v>
      </c>
      <c r="E162" s="42">
        <v>60</v>
      </c>
      <c r="F162" s="41">
        <v>3</v>
      </c>
      <c r="G162" s="48">
        <v>180</v>
      </c>
      <c r="H162" s="29"/>
      <c r="I162" s="29"/>
      <c r="J162" s="29"/>
      <c r="K162" s="29"/>
      <c r="L162" s="29"/>
    </row>
    <row r="163" spans="1:12">
      <c r="A163" s="40" t="s">
        <v>23</v>
      </c>
      <c r="B163" s="41" t="s">
        <v>438</v>
      </c>
      <c r="C163" s="41" t="s">
        <v>396</v>
      </c>
      <c r="D163" s="43" t="s">
        <v>380</v>
      </c>
      <c r="E163" s="42">
        <v>65</v>
      </c>
      <c r="F163" s="43">
        <v>2</v>
      </c>
      <c r="G163" s="48">
        <v>130</v>
      </c>
      <c r="H163" s="29"/>
      <c r="I163" s="29"/>
      <c r="J163" s="29"/>
      <c r="K163" s="29"/>
      <c r="L163" s="29"/>
    </row>
    <row r="164" spans="1:12">
      <c r="A164" s="40" t="s">
        <v>23</v>
      </c>
      <c r="B164" s="41" t="s">
        <v>438</v>
      </c>
      <c r="C164" s="41" t="s">
        <v>396</v>
      </c>
      <c r="D164" s="43" t="s">
        <v>380</v>
      </c>
      <c r="E164" s="42">
        <v>70</v>
      </c>
      <c r="F164" s="41">
        <v>7</v>
      </c>
      <c r="G164" s="48">
        <v>490</v>
      </c>
      <c r="H164" s="29"/>
      <c r="I164" s="29"/>
      <c r="J164" s="29"/>
      <c r="K164" s="29"/>
      <c r="L164" s="29"/>
    </row>
    <row r="165" spans="1:12">
      <c r="A165" s="40" t="s">
        <v>23</v>
      </c>
      <c r="B165" s="41" t="s">
        <v>438</v>
      </c>
      <c r="C165" s="41" t="s">
        <v>396</v>
      </c>
      <c r="D165" s="43" t="s">
        <v>380</v>
      </c>
      <c r="E165" s="42">
        <v>95</v>
      </c>
      <c r="F165" s="41">
        <v>8</v>
      </c>
      <c r="G165" s="48">
        <v>760</v>
      </c>
      <c r="H165" s="29"/>
      <c r="I165" s="29"/>
      <c r="J165" s="29"/>
      <c r="K165" s="29"/>
      <c r="L165" s="29"/>
    </row>
    <row r="166" spans="1:12">
      <c r="A166" s="40" t="s">
        <v>23</v>
      </c>
      <c r="B166" s="41" t="s">
        <v>438</v>
      </c>
      <c r="C166" s="41" t="s">
        <v>396</v>
      </c>
      <c r="D166" s="43" t="s">
        <v>380</v>
      </c>
      <c r="E166" s="42">
        <v>155</v>
      </c>
      <c r="F166" s="43">
        <v>12</v>
      </c>
      <c r="G166" s="48">
        <v>1860</v>
      </c>
      <c r="H166" s="29"/>
      <c r="I166" s="29"/>
      <c r="J166" s="29"/>
      <c r="K166" s="29"/>
      <c r="L166" s="29"/>
    </row>
    <row r="167" spans="1:12">
      <c r="A167" s="40" t="s">
        <v>23</v>
      </c>
      <c r="B167" s="41" t="s">
        <v>438</v>
      </c>
      <c r="C167" s="41" t="s">
        <v>396</v>
      </c>
      <c r="D167" s="43" t="s">
        <v>283</v>
      </c>
      <c r="E167" s="42">
        <v>65</v>
      </c>
      <c r="F167" s="41">
        <v>2</v>
      </c>
      <c r="G167" s="48">
        <v>130</v>
      </c>
      <c r="H167" s="29"/>
      <c r="I167" s="29"/>
      <c r="J167" s="29"/>
      <c r="K167" s="29"/>
      <c r="L167" s="29"/>
    </row>
    <row r="168" spans="1:12">
      <c r="A168" s="40" t="s">
        <v>23</v>
      </c>
      <c r="B168" s="41" t="s">
        <v>438</v>
      </c>
      <c r="C168" s="41" t="s">
        <v>396</v>
      </c>
      <c r="D168" s="43" t="s">
        <v>283</v>
      </c>
      <c r="E168" s="42">
        <v>70</v>
      </c>
      <c r="F168" s="41">
        <v>6</v>
      </c>
      <c r="G168" s="48">
        <v>420</v>
      </c>
      <c r="H168" s="29"/>
      <c r="I168" s="29"/>
      <c r="J168" s="29"/>
      <c r="K168" s="29"/>
      <c r="L168" s="29"/>
    </row>
    <row r="169" spans="1:12">
      <c r="A169" s="40" t="s">
        <v>23</v>
      </c>
      <c r="B169" s="41" t="s">
        <v>438</v>
      </c>
      <c r="C169" s="41" t="s">
        <v>396</v>
      </c>
      <c r="D169" s="43" t="s">
        <v>283</v>
      </c>
      <c r="E169" s="42">
        <v>95</v>
      </c>
      <c r="F169" s="41">
        <v>7</v>
      </c>
      <c r="G169" s="48">
        <v>665</v>
      </c>
      <c r="H169" s="29"/>
      <c r="I169" s="29"/>
      <c r="J169" s="29"/>
      <c r="K169" s="29"/>
      <c r="L169" s="29"/>
    </row>
    <row r="170" spans="1:12">
      <c r="A170" s="40" t="s">
        <v>23</v>
      </c>
      <c r="B170" s="41" t="s">
        <v>438</v>
      </c>
      <c r="C170" s="41" t="s">
        <v>396</v>
      </c>
      <c r="D170" s="43" t="s">
        <v>283</v>
      </c>
      <c r="E170" s="42">
        <v>155</v>
      </c>
      <c r="F170" s="41">
        <v>12</v>
      </c>
      <c r="G170" s="48">
        <v>1860</v>
      </c>
      <c r="H170" s="29"/>
      <c r="I170" s="29"/>
      <c r="J170" s="29"/>
      <c r="K170" s="29"/>
      <c r="L170" s="29"/>
    </row>
    <row r="171" spans="1:12">
      <c r="A171" s="40" t="s">
        <v>23</v>
      </c>
      <c r="B171" s="41" t="s">
        <v>438</v>
      </c>
      <c r="C171" s="41" t="s">
        <v>396</v>
      </c>
      <c r="D171" s="43" t="s">
        <v>289</v>
      </c>
      <c r="E171" s="42">
        <v>60</v>
      </c>
      <c r="F171" s="41">
        <v>3</v>
      </c>
      <c r="G171" s="48">
        <v>180</v>
      </c>
      <c r="H171" s="29"/>
      <c r="I171" s="29"/>
      <c r="J171" s="29"/>
      <c r="K171" s="29"/>
      <c r="L171" s="29"/>
    </row>
    <row r="172" spans="1:12">
      <c r="A172" s="40" t="s">
        <v>23</v>
      </c>
      <c r="B172" s="41" t="s">
        <v>438</v>
      </c>
      <c r="C172" s="41" t="s">
        <v>396</v>
      </c>
      <c r="D172" s="43" t="s">
        <v>289</v>
      </c>
      <c r="E172" s="42">
        <v>65</v>
      </c>
      <c r="F172" s="41">
        <v>11</v>
      </c>
      <c r="G172" s="48">
        <v>715</v>
      </c>
      <c r="H172" s="29"/>
      <c r="I172" s="29"/>
      <c r="J172" s="29"/>
      <c r="K172" s="29"/>
      <c r="L172" s="29"/>
    </row>
    <row r="173" spans="1:12">
      <c r="A173" s="40" t="s">
        <v>23</v>
      </c>
      <c r="B173" s="41" t="s">
        <v>438</v>
      </c>
      <c r="C173" s="41" t="s">
        <v>396</v>
      </c>
      <c r="D173" s="43" t="s">
        <v>289</v>
      </c>
      <c r="E173" s="42">
        <v>70</v>
      </c>
      <c r="F173" s="41">
        <v>10</v>
      </c>
      <c r="G173" s="48">
        <v>700</v>
      </c>
      <c r="H173" s="29"/>
      <c r="I173" s="29"/>
      <c r="J173" s="29"/>
      <c r="K173" s="29"/>
      <c r="L173" s="29"/>
    </row>
    <row r="174" spans="1:12">
      <c r="A174" s="40" t="s">
        <v>23</v>
      </c>
      <c r="B174" s="41" t="s">
        <v>438</v>
      </c>
      <c r="C174" s="41" t="s">
        <v>396</v>
      </c>
      <c r="D174" s="43" t="s">
        <v>289</v>
      </c>
      <c r="E174" s="42">
        <v>75</v>
      </c>
      <c r="F174" s="41">
        <v>1</v>
      </c>
      <c r="G174" s="48">
        <v>75</v>
      </c>
      <c r="H174" s="29"/>
      <c r="I174" s="29"/>
      <c r="J174" s="29"/>
      <c r="K174" s="29"/>
      <c r="L174" s="29"/>
    </row>
    <row r="175" spans="1:12">
      <c r="A175" s="40" t="s">
        <v>23</v>
      </c>
      <c r="B175" s="41" t="s">
        <v>438</v>
      </c>
      <c r="C175" s="41" t="s">
        <v>396</v>
      </c>
      <c r="D175" s="43" t="s">
        <v>289</v>
      </c>
      <c r="E175" s="42">
        <v>95</v>
      </c>
      <c r="F175" s="41">
        <v>1</v>
      </c>
      <c r="G175" s="48">
        <v>95</v>
      </c>
      <c r="H175" s="29"/>
      <c r="I175" s="29"/>
      <c r="J175" s="29"/>
      <c r="K175" s="29"/>
      <c r="L175" s="29"/>
    </row>
    <row r="176" spans="1:12">
      <c r="A176" s="40" t="s">
        <v>23</v>
      </c>
      <c r="B176" s="41" t="s">
        <v>438</v>
      </c>
      <c r="C176" s="41" t="s">
        <v>396</v>
      </c>
      <c r="D176" s="43" t="s">
        <v>289</v>
      </c>
      <c r="E176" s="42">
        <v>100</v>
      </c>
      <c r="F176" s="41">
        <v>1</v>
      </c>
      <c r="G176" s="48">
        <v>100</v>
      </c>
      <c r="H176" s="29"/>
      <c r="I176" s="29"/>
      <c r="J176" s="29"/>
      <c r="K176" s="29"/>
      <c r="L176" s="29"/>
    </row>
    <row r="177" spans="1:12">
      <c r="A177" s="40" t="s">
        <v>23</v>
      </c>
      <c r="B177" s="41" t="s">
        <v>438</v>
      </c>
      <c r="C177" s="41" t="s">
        <v>396</v>
      </c>
      <c r="D177" s="43" t="s">
        <v>289</v>
      </c>
      <c r="E177" s="42">
        <v>155</v>
      </c>
      <c r="F177" s="41">
        <v>12</v>
      </c>
      <c r="G177" s="48">
        <v>1860</v>
      </c>
      <c r="H177" s="29"/>
      <c r="I177" s="29"/>
      <c r="J177" s="29"/>
      <c r="K177" s="29"/>
      <c r="L177" s="29"/>
    </row>
    <row r="178" spans="1:12">
      <c r="A178" s="40" t="s">
        <v>23</v>
      </c>
      <c r="B178" s="41" t="s">
        <v>438</v>
      </c>
      <c r="C178" s="41" t="s">
        <v>396</v>
      </c>
      <c r="D178" s="43" t="s">
        <v>291</v>
      </c>
      <c r="E178" s="42">
        <v>65</v>
      </c>
      <c r="F178" s="41">
        <v>13</v>
      </c>
      <c r="G178" s="48">
        <v>845</v>
      </c>
      <c r="H178" s="29"/>
      <c r="I178" s="29"/>
      <c r="J178" s="29"/>
      <c r="K178" s="29"/>
      <c r="L178" s="29"/>
    </row>
    <row r="179" spans="1:12">
      <c r="A179" s="40" t="s">
        <v>23</v>
      </c>
      <c r="B179" s="41" t="s">
        <v>438</v>
      </c>
      <c r="C179" s="41" t="s">
        <v>396</v>
      </c>
      <c r="D179" s="43" t="s">
        <v>291</v>
      </c>
      <c r="E179" s="42">
        <v>95</v>
      </c>
      <c r="F179" s="41">
        <v>1</v>
      </c>
      <c r="G179" s="48">
        <v>95</v>
      </c>
      <c r="H179" s="29"/>
      <c r="I179" s="29"/>
      <c r="J179" s="29"/>
      <c r="K179" s="29"/>
      <c r="L179" s="29"/>
    </row>
    <row r="180" spans="1:12">
      <c r="A180" s="40" t="s">
        <v>23</v>
      </c>
      <c r="B180" s="41" t="s">
        <v>438</v>
      </c>
      <c r="C180" s="41" t="s">
        <v>396</v>
      </c>
      <c r="D180" s="43" t="s">
        <v>291</v>
      </c>
      <c r="E180" s="42">
        <v>155</v>
      </c>
      <c r="F180" s="41">
        <v>13</v>
      </c>
      <c r="G180" s="48">
        <v>2015</v>
      </c>
      <c r="H180" s="29"/>
      <c r="I180" s="29"/>
      <c r="J180" s="29"/>
      <c r="K180" s="29"/>
      <c r="L180" s="29"/>
    </row>
    <row r="181" spans="1:12">
      <c r="A181" s="40" t="s">
        <v>23</v>
      </c>
      <c r="B181" s="41" t="s">
        <v>438</v>
      </c>
      <c r="C181" s="41" t="s">
        <v>396</v>
      </c>
      <c r="D181" s="43" t="s">
        <v>293</v>
      </c>
      <c r="E181" s="42">
        <v>55</v>
      </c>
      <c r="F181" s="41">
        <v>5</v>
      </c>
      <c r="G181" s="48">
        <v>275</v>
      </c>
      <c r="H181" s="29"/>
      <c r="I181" s="29"/>
      <c r="J181" s="29"/>
      <c r="K181" s="29"/>
      <c r="L181" s="29"/>
    </row>
    <row r="182" spans="1:12">
      <c r="A182" s="40" t="s">
        <v>23</v>
      </c>
      <c r="B182" s="41" t="s">
        <v>438</v>
      </c>
      <c r="C182" s="41" t="s">
        <v>396</v>
      </c>
      <c r="D182" s="43" t="s">
        <v>293</v>
      </c>
      <c r="E182" s="42">
        <v>65</v>
      </c>
      <c r="F182" s="41">
        <v>41</v>
      </c>
      <c r="G182" s="48">
        <v>2665</v>
      </c>
      <c r="H182" s="29"/>
      <c r="I182" s="29"/>
      <c r="J182" s="29"/>
      <c r="K182" s="29"/>
      <c r="L182" s="29"/>
    </row>
    <row r="183" spans="1:12">
      <c r="A183" s="40" t="s">
        <v>23</v>
      </c>
      <c r="B183" s="41" t="s">
        <v>438</v>
      </c>
      <c r="C183" s="41" t="s">
        <v>396</v>
      </c>
      <c r="D183" s="43" t="s">
        <v>293</v>
      </c>
      <c r="E183" s="42">
        <v>90</v>
      </c>
      <c r="F183" s="41">
        <v>4</v>
      </c>
      <c r="G183" s="48">
        <v>360</v>
      </c>
      <c r="H183" s="29"/>
      <c r="I183" s="29"/>
      <c r="J183" s="29"/>
      <c r="K183" s="29"/>
      <c r="L183" s="29"/>
    </row>
    <row r="184" spans="1:12">
      <c r="A184" s="40" t="s">
        <v>23</v>
      </c>
      <c r="B184" s="41" t="s">
        <v>438</v>
      </c>
      <c r="C184" s="41" t="s">
        <v>396</v>
      </c>
      <c r="D184" s="43" t="s">
        <v>293</v>
      </c>
      <c r="E184" s="42">
        <v>100</v>
      </c>
      <c r="F184" s="41">
        <v>9</v>
      </c>
      <c r="G184" s="48">
        <v>900</v>
      </c>
      <c r="H184" s="29"/>
      <c r="I184" s="29"/>
      <c r="J184" s="29"/>
      <c r="K184" s="29"/>
      <c r="L184" s="29"/>
    </row>
    <row r="185" spans="1:12">
      <c r="A185" s="40" t="s">
        <v>23</v>
      </c>
      <c r="B185" s="41" t="s">
        <v>438</v>
      </c>
      <c r="C185" s="41" t="s">
        <v>396</v>
      </c>
      <c r="D185" s="43" t="s">
        <v>293</v>
      </c>
      <c r="E185" s="42">
        <v>110</v>
      </c>
      <c r="F185" s="41">
        <v>4</v>
      </c>
      <c r="G185" s="48">
        <v>440</v>
      </c>
      <c r="H185" s="29"/>
      <c r="I185" s="29"/>
      <c r="J185" s="29"/>
      <c r="K185" s="29"/>
      <c r="L185" s="29"/>
    </row>
    <row r="186" spans="1:12">
      <c r="A186" s="40" t="s">
        <v>23</v>
      </c>
      <c r="B186" s="41" t="s">
        <v>438</v>
      </c>
      <c r="C186" s="41" t="s">
        <v>396</v>
      </c>
      <c r="D186" s="43" t="s">
        <v>293</v>
      </c>
      <c r="E186" s="42">
        <v>155</v>
      </c>
      <c r="F186" s="41">
        <v>15</v>
      </c>
      <c r="G186" s="48">
        <v>2325</v>
      </c>
      <c r="H186" s="29"/>
      <c r="I186" s="29"/>
      <c r="J186" s="29"/>
      <c r="K186" s="29"/>
      <c r="L186" s="29"/>
    </row>
    <row r="187" spans="1:12">
      <c r="A187" s="101"/>
      <c r="B187" s="102"/>
      <c r="C187" s="102"/>
      <c r="D187" s="102"/>
      <c r="E187" s="42"/>
      <c r="F187" s="102"/>
      <c r="G187" s="29"/>
      <c r="H187" s="29"/>
      <c r="I187" s="29"/>
      <c r="J187" s="29"/>
      <c r="K187" s="29"/>
      <c r="L187" s="29"/>
    </row>
    <row r="188" spans="1:12">
      <c r="A188" s="66"/>
      <c r="B188" s="67"/>
      <c r="C188" s="67"/>
      <c r="D188" s="67"/>
      <c r="E188" s="54"/>
      <c r="F188" s="67"/>
      <c r="G188" s="29"/>
      <c r="H188" s="29"/>
      <c r="I188" s="29"/>
      <c r="J188" s="29"/>
      <c r="K188" s="29"/>
      <c r="L188" s="29"/>
    </row>
    <row r="189" spans="1:12">
      <c r="A189" s="101"/>
      <c r="B189" s="102"/>
      <c r="C189" s="102"/>
      <c r="D189" s="43"/>
      <c r="E189" s="42"/>
      <c r="F189" s="102"/>
      <c r="G189" s="29"/>
      <c r="H189" s="29"/>
      <c r="I189" s="29"/>
      <c r="J189" s="29"/>
      <c r="K189" s="29"/>
      <c r="L189" s="29"/>
    </row>
    <row r="190" spans="1:12">
      <c r="A190" s="40" t="s">
        <v>23</v>
      </c>
      <c r="B190" s="41" t="s">
        <v>438</v>
      </c>
      <c r="C190" s="41" t="s">
        <v>389</v>
      </c>
      <c r="D190" s="43" t="s">
        <v>380</v>
      </c>
      <c r="E190" s="42">
        <v>60</v>
      </c>
      <c r="F190" s="41">
        <v>3</v>
      </c>
      <c r="G190" s="48">
        <v>180</v>
      </c>
      <c r="H190" s="29"/>
      <c r="I190" s="29"/>
      <c r="J190" s="29"/>
      <c r="K190" s="29"/>
      <c r="L190" s="29"/>
    </row>
    <row r="191" spans="1:12">
      <c r="A191" s="40" t="s">
        <v>23</v>
      </c>
      <c r="B191" s="41" t="s">
        <v>438</v>
      </c>
      <c r="C191" s="41" t="s">
        <v>389</v>
      </c>
      <c r="D191" s="43" t="s">
        <v>380</v>
      </c>
      <c r="E191" s="109">
        <v>62.5</v>
      </c>
      <c r="F191" s="40">
        <v>62</v>
      </c>
      <c r="G191" s="37">
        <v>3875</v>
      </c>
      <c r="H191" s="37"/>
      <c r="I191" s="29"/>
      <c r="J191" s="29"/>
      <c r="K191" s="29"/>
      <c r="L191" s="29"/>
    </row>
    <row r="192" spans="1:12">
      <c r="A192" s="40" t="s">
        <v>23</v>
      </c>
      <c r="B192" s="41" t="s">
        <v>438</v>
      </c>
      <c r="C192" s="41" t="s">
        <v>389</v>
      </c>
      <c r="D192" s="43" t="s">
        <v>380</v>
      </c>
      <c r="E192" s="35">
        <v>80</v>
      </c>
      <c r="F192" s="41">
        <v>3</v>
      </c>
      <c r="G192" s="48">
        <v>240</v>
      </c>
      <c r="H192" s="29"/>
      <c r="I192" s="29"/>
      <c r="J192" s="29"/>
      <c r="K192" s="29"/>
      <c r="L192" s="29"/>
    </row>
    <row r="193" spans="1:12">
      <c r="A193" s="40" t="s">
        <v>23</v>
      </c>
      <c r="B193" s="41" t="s">
        <v>438</v>
      </c>
      <c r="C193" s="41" t="s">
        <v>389</v>
      </c>
      <c r="D193" s="43" t="s">
        <v>283</v>
      </c>
      <c r="E193" s="109">
        <v>62.5</v>
      </c>
      <c r="F193" s="40">
        <v>81</v>
      </c>
      <c r="G193" s="37">
        <v>5062.5</v>
      </c>
      <c r="H193" s="29"/>
      <c r="I193" s="29"/>
      <c r="J193" s="29"/>
      <c r="K193" s="29"/>
      <c r="L193" s="29"/>
    </row>
    <row r="194" spans="1:12">
      <c r="A194" s="40" t="s">
        <v>23</v>
      </c>
      <c r="B194" s="41" t="s">
        <v>438</v>
      </c>
      <c r="C194" s="41" t="s">
        <v>389</v>
      </c>
      <c r="D194" s="43" t="s">
        <v>289</v>
      </c>
      <c r="E194" s="110">
        <v>62.5</v>
      </c>
      <c r="F194" s="41">
        <v>80</v>
      </c>
      <c r="G194" s="37">
        <v>5000</v>
      </c>
      <c r="H194" s="29"/>
      <c r="I194" s="29"/>
      <c r="J194" s="29"/>
      <c r="K194" s="29"/>
      <c r="L194" s="29"/>
    </row>
    <row r="195" spans="1:12">
      <c r="A195" s="40" t="s">
        <v>23</v>
      </c>
      <c r="B195" s="41" t="s">
        <v>438</v>
      </c>
      <c r="C195" s="41" t="s">
        <v>389</v>
      </c>
      <c r="D195" s="43" t="s">
        <v>289</v>
      </c>
      <c r="E195" s="42">
        <v>80</v>
      </c>
      <c r="F195" s="41">
        <v>43</v>
      </c>
      <c r="G195" s="48">
        <v>3440</v>
      </c>
      <c r="H195" s="29"/>
      <c r="I195" s="29"/>
      <c r="J195" s="29"/>
      <c r="K195" s="29"/>
      <c r="L195" s="29"/>
    </row>
    <row r="196" spans="1:12">
      <c r="A196" s="40" t="s">
        <v>23</v>
      </c>
      <c r="B196" s="41" t="s">
        <v>438</v>
      </c>
      <c r="C196" s="41" t="s">
        <v>389</v>
      </c>
      <c r="D196" s="43" t="s">
        <v>291</v>
      </c>
      <c r="E196" s="39">
        <v>62.5</v>
      </c>
      <c r="F196" s="41">
        <v>45</v>
      </c>
      <c r="G196" s="37">
        <v>2812.5</v>
      </c>
      <c r="H196" s="29"/>
      <c r="I196" s="29"/>
      <c r="J196" s="29"/>
      <c r="K196" s="29"/>
      <c r="L196" s="29"/>
    </row>
    <row r="197" spans="1:12">
      <c r="A197" s="40" t="s">
        <v>23</v>
      </c>
      <c r="B197" s="41" t="s">
        <v>438</v>
      </c>
      <c r="C197" s="41" t="s">
        <v>389</v>
      </c>
      <c r="D197" s="43" t="s">
        <v>291</v>
      </c>
      <c r="E197" s="42">
        <v>80</v>
      </c>
      <c r="F197" s="41">
        <v>62</v>
      </c>
      <c r="G197" s="48">
        <v>4960</v>
      </c>
      <c r="H197" s="29"/>
      <c r="I197" s="29"/>
      <c r="J197" s="29"/>
      <c r="K197" s="29"/>
      <c r="L197" s="29"/>
    </row>
    <row r="198" spans="1:12">
      <c r="A198" s="40" t="s">
        <v>23</v>
      </c>
      <c r="B198" s="41" t="s">
        <v>438</v>
      </c>
      <c r="C198" s="41" t="s">
        <v>389</v>
      </c>
      <c r="D198" s="43" t="s">
        <v>293</v>
      </c>
      <c r="E198" s="39">
        <v>62.5</v>
      </c>
      <c r="F198" s="41">
        <v>94</v>
      </c>
      <c r="G198" s="37">
        <v>5875</v>
      </c>
      <c r="H198" s="29"/>
      <c r="I198" s="29"/>
      <c r="J198" s="29"/>
      <c r="K198" s="29"/>
      <c r="L198" s="29"/>
    </row>
    <row r="199" spans="1:12">
      <c r="A199" s="40" t="s">
        <v>23</v>
      </c>
      <c r="B199" s="41" t="s">
        <v>438</v>
      </c>
      <c r="C199" s="41" t="s">
        <v>389</v>
      </c>
      <c r="D199" s="43" t="s">
        <v>293</v>
      </c>
      <c r="E199" s="42">
        <v>80</v>
      </c>
      <c r="F199" s="41">
        <v>92</v>
      </c>
      <c r="G199" s="48">
        <v>7360</v>
      </c>
      <c r="H199" s="29"/>
      <c r="I199" s="29"/>
      <c r="J199" s="29"/>
      <c r="K199" s="29"/>
      <c r="L199" s="29"/>
    </row>
    <row r="200" spans="1:12">
      <c r="A200" s="40"/>
      <c r="B200" s="41"/>
      <c r="C200" s="41"/>
      <c r="D200" s="43"/>
      <c r="E200" s="42"/>
      <c r="F200" s="41"/>
      <c r="G200" s="29"/>
      <c r="H200" s="29"/>
      <c r="I200" s="29"/>
      <c r="J200" s="29"/>
      <c r="K200" s="29"/>
      <c r="L200" s="29"/>
    </row>
    <row r="201" spans="1:12">
      <c r="A201" s="52"/>
      <c r="B201" s="53"/>
      <c r="C201" s="53"/>
      <c r="D201" s="55"/>
      <c r="E201" s="54"/>
      <c r="F201" s="53"/>
      <c r="G201" s="29"/>
      <c r="H201" s="29"/>
      <c r="I201" s="29"/>
      <c r="J201" s="29"/>
      <c r="K201" s="29"/>
      <c r="L201" s="29"/>
    </row>
    <row r="202" spans="1:12">
      <c r="A202" s="40"/>
      <c r="B202" s="41"/>
      <c r="C202" s="41"/>
      <c r="D202" s="43"/>
      <c r="E202" s="42"/>
      <c r="F202" s="41"/>
      <c r="G202" s="29"/>
      <c r="H202" s="29"/>
      <c r="I202" s="29"/>
      <c r="J202" s="29"/>
      <c r="K202" s="29"/>
      <c r="L202" s="29"/>
    </row>
    <row r="203" spans="1:12">
      <c r="A203" s="40" t="s">
        <v>23</v>
      </c>
      <c r="B203" s="41" t="s">
        <v>438</v>
      </c>
      <c r="C203" s="41" t="s">
        <v>451</v>
      </c>
      <c r="D203" s="43" t="s">
        <v>380</v>
      </c>
      <c r="E203" s="42">
        <v>60</v>
      </c>
      <c r="F203" s="41">
        <v>30</v>
      </c>
      <c r="G203" s="48">
        <v>1800</v>
      </c>
      <c r="H203" s="29"/>
      <c r="I203" s="29"/>
      <c r="J203" s="29"/>
      <c r="K203" s="29"/>
      <c r="L203" s="29"/>
    </row>
    <row r="204" spans="1:12">
      <c r="A204" s="40" t="s">
        <v>23</v>
      </c>
      <c r="B204" s="41" t="s">
        <v>438</v>
      </c>
      <c r="C204" s="41" t="s">
        <v>451</v>
      </c>
      <c r="D204" s="43" t="s">
        <v>283</v>
      </c>
      <c r="E204" s="42">
        <v>60</v>
      </c>
      <c r="F204" s="41">
        <v>3</v>
      </c>
      <c r="G204" s="48">
        <v>180</v>
      </c>
      <c r="H204" s="29"/>
      <c r="I204" s="29"/>
      <c r="J204" s="29"/>
      <c r="K204" s="29"/>
      <c r="L204" s="29"/>
    </row>
    <row r="205" spans="1:12">
      <c r="A205" s="40" t="s">
        <v>23</v>
      </c>
      <c r="B205" s="41" t="s">
        <v>438</v>
      </c>
      <c r="C205" s="41" t="s">
        <v>451</v>
      </c>
      <c r="D205" s="43" t="s">
        <v>289</v>
      </c>
      <c r="E205" s="42">
        <v>60</v>
      </c>
      <c r="F205" s="41">
        <v>5</v>
      </c>
      <c r="G205" s="48">
        <v>300</v>
      </c>
      <c r="H205" s="29"/>
      <c r="I205" s="29"/>
      <c r="J205" s="29"/>
      <c r="K205" s="29"/>
      <c r="L205" s="29"/>
    </row>
    <row r="206" spans="1:12">
      <c r="A206" s="40" t="s">
        <v>23</v>
      </c>
      <c r="B206" s="41" t="s">
        <v>438</v>
      </c>
      <c r="C206" s="41" t="s">
        <v>451</v>
      </c>
      <c r="D206" s="43" t="s">
        <v>291</v>
      </c>
      <c r="E206" s="42">
        <v>60</v>
      </c>
      <c r="F206" s="41">
        <v>3</v>
      </c>
      <c r="G206" s="48">
        <v>180</v>
      </c>
      <c r="H206" s="29"/>
      <c r="I206" s="29"/>
      <c r="J206" s="29"/>
      <c r="K206" s="29"/>
      <c r="L206" s="29"/>
    </row>
    <row r="207" spans="1:12">
      <c r="A207" s="40" t="s">
        <v>23</v>
      </c>
      <c r="B207" s="41" t="s">
        <v>438</v>
      </c>
      <c r="C207" s="41" t="s">
        <v>451</v>
      </c>
      <c r="D207" s="43" t="s">
        <v>293</v>
      </c>
      <c r="E207" s="42">
        <v>60</v>
      </c>
      <c r="F207" s="41">
        <v>6</v>
      </c>
      <c r="G207" s="48">
        <v>360</v>
      </c>
      <c r="H207" s="29"/>
      <c r="I207" s="29"/>
      <c r="J207" s="29"/>
      <c r="K207" s="29"/>
      <c r="L207" s="29"/>
    </row>
    <row r="208" spans="1:12">
      <c r="A208" s="40"/>
      <c r="B208" s="41"/>
      <c r="C208" s="41"/>
      <c r="D208" s="43"/>
      <c r="E208" s="42"/>
      <c r="F208" s="41"/>
      <c r="G208" s="29"/>
      <c r="H208" s="29"/>
      <c r="I208" s="29"/>
      <c r="J208" s="29"/>
      <c r="K208" s="29"/>
      <c r="L208" s="29"/>
    </row>
    <row r="209" spans="1:12">
      <c r="A209" s="52"/>
      <c r="B209" s="53"/>
      <c r="C209" s="53"/>
      <c r="D209" s="55"/>
      <c r="E209" s="54"/>
      <c r="F209" s="53"/>
      <c r="G209" s="29"/>
      <c r="H209" s="29"/>
      <c r="I209" s="29"/>
      <c r="J209" s="29"/>
      <c r="K209" s="29"/>
      <c r="L209" s="29"/>
    </row>
    <row r="210" spans="1:12">
      <c r="A210" s="40"/>
      <c r="B210" s="41"/>
      <c r="C210" s="41"/>
      <c r="D210" s="43"/>
      <c r="E210" s="42"/>
      <c r="F210" s="41"/>
      <c r="G210" s="29"/>
      <c r="H210" s="29"/>
      <c r="I210" s="29"/>
      <c r="J210" s="29"/>
      <c r="K210" s="29"/>
      <c r="L210" s="29"/>
    </row>
    <row r="211" spans="1:12">
      <c r="A211" s="40" t="s">
        <v>23</v>
      </c>
      <c r="B211" s="41" t="s">
        <v>438</v>
      </c>
      <c r="C211" s="41" t="s">
        <v>452</v>
      </c>
      <c r="D211" s="43" t="s">
        <v>380</v>
      </c>
      <c r="E211" s="42">
        <v>60</v>
      </c>
      <c r="F211" s="41">
        <v>93</v>
      </c>
      <c r="G211" s="48">
        <v>5580</v>
      </c>
      <c r="H211" s="29"/>
      <c r="I211" s="29"/>
      <c r="J211" s="29"/>
      <c r="K211" s="29"/>
      <c r="L211" s="29"/>
    </row>
    <row r="212" spans="1:12">
      <c r="A212" s="40" t="s">
        <v>23</v>
      </c>
      <c r="B212" s="41" t="s">
        <v>438</v>
      </c>
      <c r="C212" s="41" t="s">
        <v>452</v>
      </c>
      <c r="D212" s="43" t="s">
        <v>283</v>
      </c>
      <c r="E212" s="42">
        <v>60</v>
      </c>
      <c r="F212" s="41">
        <v>277</v>
      </c>
      <c r="G212" s="48">
        <v>16620</v>
      </c>
      <c r="H212" s="29"/>
      <c r="I212" s="29"/>
      <c r="J212" s="29"/>
      <c r="K212" s="29"/>
      <c r="L212" s="29"/>
    </row>
    <row r="213" spans="1:12">
      <c r="A213" s="40" t="s">
        <v>23</v>
      </c>
      <c r="B213" s="41" t="s">
        <v>438</v>
      </c>
      <c r="C213" s="41" t="s">
        <v>452</v>
      </c>
      <c r="D213" s="43" t="s">
        <v>289</v>
      </c>
      <c r="E213" s="42">
        <v>60</v>
      </c>
      <c r="F213" s="41">
        <v>213</v>
      </c>
      <c r="G213" s="48">
        <v>12780</v>
      </c>
      <c r="H213" s="29"/>
      <c r="I213" s="29"/>
      <c r="J213" s="29"/>
      <c r="K213" s="29"/>
      <c r="L213" s="29"/>
    </row>
    <row r="214" spans="1:12">
      <c r="A214" s="40" t="s">
        <v>23</v>
      </c>
      <c r="B214" s="41" t="s">
        <v>438</v>
      </c>
      <c r="C214" s="41" t="s">
        <v>452</v>
      </c>
      <c r="D214" s="43" t="s">
        <v>291</v>
      </c>
      <c r="E214" s="42">
        <v>60</v>
      </c>
      <c r="F214" s="41">
        <v>75</v>
      </c>
      <c r="G214" s="48">
        <v>4500</v>
      </c>
      <c r="H214" s="29"/>
      <c r="I214" s="29"/>
      <c r="J214" s="29"/>
      <c r="K214" s="29"/>
      <c r="L214" s="29"/>
    </row>
    <row r="215" spans="1:12">
      <c r="A215" s="40" t="s">
        <v>23</v>
      </c>
      <c r="B215" s="41" t="s">
        <v>438</v>
      </c>
      <c r="C215" s="41" t="s">
        <v>452</v>
      </c>
      <c r="D215" s="43" t="s">
        <v>293</v>
      </c>
      <c r="E215" s="42">
        <v>60</v>
      </c>
      <c r="F215" s="41">
        <v>51</v>
      </c>
      <c r="G215" s="48">
        <v>3060</v>
      </c>
      <c r="H215" s="29"/>
      <c r="I215" s="29"/>
      <c r="J215" s="29"/>
      <c r="K215" s="29"/>
      <c r="L215" s="29"/>
    </row>
    <row r="216" spans="1:12">
      <c r="A216" s="40"/>
      <c r="B216" s="41"/>
      <c r="C216" s="41"/>
      <c r="D216" s="43"/>
      <c r="E216" s="42"/>
      <c r="F216" s="41"/>
      <c r="G216" s="29"/>
      <c r="H216" s="29"/>
      <c r="I216" s="29"/>
      <c r="J216" s="29"/>
      <c r="K216" s="29"/>
      <c r="L216" s="29"/>
    </row>
    <row r="217" spans="1:12">
      <c r="A217" s="44"/>
      <c r="B217" s="44"/>
      <c r="C217" s="44"/>
      <c r="D217" s="46"/>
      <c r="E217" s="45"/>
      <c r="F217" s="44"/>
      <c r="G217" s="49"/>
      <c r="H217" s="29"/>
      <c r="I217" s="29"/>
      <c r="J217" s="29"/>
      <c r="K217" s="29"/>
      <c r="L217" s="29"/>
    </row>
    <row r="218" spans="1:12">
      <c r="A218" s="27" t="s">
        <v>40</v>
      </c>
      <c r="B218" s="27" t="s">
        <v>41</v>
      </c>
      <c r="C218" s="27" t="s">
        <v>42</v>
      </c>
      <c r="D218" s="27" t="s">
        <v>43</v>
      </c>
      <c r="E218" s="28" t="s">
        <v>45</v>
      </c>
      <c r="F218" s="27" t="s">
        <v>46</v>
      </c>
      <c r="G218" s="29"/>
      <c r="H218" s="29"/>
      <c r="I218" s="29"/>
      <c r="J218" s="29"/>
      <c r="K218" s="29"/>
      <c r="L218" s="29"/>
    </row>
    <row r="219" spans="1:12">
      <c r="A219" s="33" t="s">
        <v>23</v>
      </c>
      <c r="B219" s="34" t="s">
        <v>438</v>
      </c>
      <c r="C219" s="34" t="s">
        <v>453</v>
      </c>
      <c r="D219" s="36" t="s">
        <v>380</v>
      </c>
      <c r="E219" s="35">
        <v>40</v>
      </c>
      <c r="F219" s="36">
        <v>73</v>
      </c>
      <c r="G219" s="48">
        <v>2920</v>
      </c>
      <c r="H219" s="29"/>
      <c r="I219" s="29"/>
      <c r="J219" s="29"/>
      <c r="K219" s="29"/>
      <c r="L219" s="29"/>
    </row>
    <row r="220" spans="1:12">
      <c r="A220" s="40" t="s">
        <v>23</v>
      </c>
      <c r="B220" s="41" t="s">
        <v>438</v>
      </c>
      <c r="C220" s="41" t="s">
        <v>453</v>
      </c>
      <c r="D220" s="43" t="s">
        <v>283</v>
      </c>
      <c r="E220" s="42">
        <v>40</v>
      </c>
      <c r="F220" s="41">
        <v>78</v>
      </c>
      <c r="G220" s="48">
        <v>3120</v>
      </c>
      <c r="H220" s="29"/>
      <c r="I220" s="29"/>
      <c r="J220" s="29"/>
      <c r="K220" s="29"/>
      <c r="L220" s="29"/>
    </row>
    <row r="221" spans="1:12">
      <c r="A221" s="40" t="s">
        <v>23</v>
      </c>
      <c r="B221" s="41" t="s">
        <v>438</v>
      </c>
      <c r="C221" s="41" t="s">
        <v>453</v>
      </c>
      <c r="D221" s="43" t="s">
        <v>289</v>
      </c>
      <c r="E221" s="42">
        <v>40</v>
      </c>
      <c r="F221" s="43">
        <v>86</v>
      </c>
      <c r="G221" s="48">
        <v>3440</v>
      </c>
      <c r="H221" s="29"/>
      <c r="I221" s="29"/>
      <c r="J221" s="29"/>
      <c r="K221" s="29"/>
      <c r="L221" s="29"/>
    </row>
    <row r="222" spans="1:12">
      <c r="A222" s="40" t="s">
        <v>23</v>
      </c>
      <c r="B222" s="41" t="s">
        <v>438</v>
      </c>
      <c r="C222" s="41" t="s">
        <v>453</v>
      </c>
      <c r="D222" s="43" t="s">
        <v>291</v>
      </c>
      <c r="E222" s="42">
        <v>40</v>
      </c>
      <c r="F222" s="41">
        <v>37</v>
      </c>
      <c r="G222" s="48">
        <v>1480</v>
      </c>
      <c r="H222" s="29"/>
      <c r="I222" s="29"/>
      <c r="J222" s="29"/>
      <c r="K222" s="29"/>
      <c r="L222" s="29"/>
    </row>
    <row r="223" spans="1:12">
      <c r="A223" s="40" t="s">
        <v>23</v>
      </c>
      <c r="B223" s="41" t="s">
        <v>438</v>
      </c>
      <c r="C223" s="41" t="s">
        <v>453</v>
      </c>
      <c r="D223" s="43" t="s">
        <v>293</v>
      </c>
      <c r="E223" s="42">
        <v>40</v>
      </c>
      <c r="F223" s="43">
        <v>8</v>
      </c>
      <c r="G223" s="48">
        <v>320</v>
      </c>
      <c r="H223" s="29"/>
      <c r="I223" s="29"/>
      <c r="J223" s="29"/>
      <c r="K223" s="29"/>
      <c r="L223" s="29"/>
    </row>
    <row r="224" spans="1:12">
      <c r="A224" s="40"/>
      <c r="B224" s="41"/>
      <c r="C224" s="41"/>
      <c r="D224" s="43"/>
      <c r="E224" s="42"/>
      <c r="F224" s="43"/>
      <c r="G224" s="29"/>
      <c r="H224" s="29"/>
      <c r="I224" s="29"/>
      <c r="J224" s="29"/>
      <c r="K224" s="29"/>
      <c r="L224" s="29"/>
    </row>
    <row r="225" spans="1:12">
      <c r="A225" s="52"/>
      <c r="B225" s="53"/>
      <c r="C225" s="53"/>
      <c r="D225" s="55"/>
      <c r="E225" s="54"/>
      <c r="F225" s="53"/>
      <c r="G225" s="29"/>
      <c r="H225" s="29"/>
      <c r="I225" s="29"/>
      <c r="J225" s="29"/>
      <c r="K225" s="29"/>
      <c r="L225" s="29"/>
    </row>
    <row r="226" spans="1:12">
      <c r="A226" s="40"/>
      <c r="B226" s="41"/>
      <c r="C226" s="41"/>
      <c r="D226" s="43"/>
      <c r="E226" s="42"/>
      <c r="F226" s="43"/>
      <c r="G226" s="29"/>
      <c r="H226" s="29"/>
      <c r="I226" s="29"/>
      <c r="J226" s="29"/>
      <c r="K226" s="29"/>
      <c r="L226" s="29"/>
    </row>
    <row r="227" spans="1:12">
      <c r="A227" s="40" t="s">
        <v>23</v>
      </c>
      <c r="B227" s="41" t="s">
        <v>438</v>
      </c>
      <c r="C227" s="41" t="s">
        <v>454</v>
      </c>
      <c r="D227" s="43" t="s">
        <v>380</v>
      </c>
      <c r="E227" s="42">
        <v>38</v>
      </c>
      <c r="F227" s="43">
        <v>46</v>
      </c>
      <c r="G227" s="48">
        <v>1748</v>
      </c>
      <c r="H227" s="29"/>
      <c r="I227" s="29"/>
      <c r="J227" s="29"/>
      <c r="K227" s="29"/>
      <c r="L227" s="29"/>
    </row>
    <row r="228" spans="1:12">
      <c r="A228" s="40" t="s">
        <v>23</v>
      </c>
      <c r="B228" s="41" t="s">
        <v>438</v>
      </c>
      <c r="C228" s="41" t="s">
        <v>454</v>
      </c>
      <c r="D228" s="43" t="s">
        <v>283</v>
      </c>
      <c r="E228" s="42">
        <v>38</v>
      </c>
      <c r="F228" s="41">
        <v>109</v>
      </c>
      <c r="G228" s="48">
        <v>4142</v>
      </c>
      <c r="H228" s="29"/>
      <c r="I228" s="29"/>
      <c r="J228" s="29"/>
      <c r="K228" s="29"/>
      <c r="L228" s="29"/>
    </row>
    <row r="229" spans="1:12">
      <c r="A229" s="40" t="s">
        <v>23</v>
      </c>
      <c r="B229" s="41" t="s">
        <v>438</v>
      </c>
      <c r="C229" s="41" t="s">
        <v>454</v>
      </c>
      <c r="D229" s="43" t="s">
        <v>289</v>
      </c>
      <c r="E229" s="42">
        <v>38</v>
      </c>
      <c r="F229" s="43">
        <v>311</v>
      </c>
      <c r="G229" s="48">
        <v>11818</v>
      </c>
      <c r="H229" s="29"/>
      <c r="I229" s="29"/>
      <c r="J229" s="29"/>
      <c r="K229" s="29"/>
      <c r="L229" s="29"/>
    </row>
    <row r="230" spans="1:12">
      <c r="A230" s="40" t="s">
        <v>23</v>
      </c>
      <c r="B230" s="41" t="s">
        <v>438</v>
      </c>
      <c r="C230" s="41" t="s">
        <v>454</v>
      </c>
      <c r="D230" s="43" t="s">
        <v>291</v>
      </c>
      <c r="E230" s="42">
        <v>38</v>
      </c>
      <c r="F230" s="43">
        <v>219</v>
      </c>
      <c r="G230" s="48">
        <v>8322</v>
      </c>
      <c r="H230" s="29"/>
      <c r="I230" s="29"/>
      <c r="J230" s="29"/>
      <c r="K230" s="29"/>
      <c r="L230" s="29"/>
    </row>
    <row r="231" spans="1:12">
      <c r="A231" s="40" t="s">
        <v>23</v>
      </c>
      <c r="B231" s="41" t="s">
        <v>438</v>
      </c>
      <c r="C231" s="41" t="s">
        <v>454</v>
      </c>
      <c r="D231" s="43" t="s">
        <v>293</v>
      </c>
      <c r="E231" s="42">
        <v>38</v>
      </c>
      <c r="F231" s="43">
        <v>121</v>
      </c>
      <c r="G231" s="48">
        <v>4598</v>
      </c>
      <c r="H231" s="29"/>
      <c r="I231" s="29"/>
      <c r="J231" s="29"/>
      <c r="K231" s="29"/>
      <c r="L231" s="29"/>
    </row>
    <row r="232" spans="1:12">
      <c r="A232" s="89"/>
      <c r="B232" s="43"/>
      <c r="C232" s="43"/>
      <c r="D232" s="43"/>
      <c r="E232" s="42"/>
      <c r="F232" s="43"/>
      <c r="G232" s="29"/>
      <c r="H232" s="29"/>
      <c r="I232" s="29"/>
      <c r="J232" s="29"/>
      <c r="K232" s="29"/>
      <c r="L232" s="29"/>
    </row>
    <row r="233" spans="1:12">
      <c r="A233" s="95"/>
      <c r="B233" s="55"/>
      <c r="C233" s="55"/>
      <c r="D233" s="55"/>
      <c r="E233" s="54"/>
      <c r="F233" s="55"/>
      <c r="G233" s="29"/>
      <c r="H233" s="29"/>
      <c r="I233" s="29"/>
      <c r="J233" s="29"/>
      <c r="K233" s="29"/>
      <c r="L233" s="29"/>
    </row>
    <row r="234" spans="1:12">
      <c r="A234" s="89"/>
      <c r="B234" s="43"/>
      <c r="C234" s="43"/>
      <c r="D234" s="43"/>
      <c r="E234" s="42"/>
      <c r="F234" s="43"/>
      <c r="G234" s="29"/>
      <c r="H234" s="29"/>
      <c r="I234" s="29"/>
      <c r="J234" s="29"/>
      <c r="K234" s="29"/>
      <c r="L234" s="29"/>
    </row>
    <row r="235" spans="1:12">
      <c r="A235" s="40" t="s">
        <v>23</v>
      </c>
      <c r="B235" s="41" t="s">
        <v>438</v>
      </c>
      <c r="C235" s="41" t="s">
        <v>455</v>
      </c>
      <c r="D235" s="43" t="s">
        <v>380</v>
      </c>
      <c r="E235" s="42">
        <v>60</v>
      </c>
      <c r="F235" s="43">
        <v>18</v>
      </c>
      <c r="G235" s="48">
        <v>1080</v>
      </c>
      <c r="H235" s="29"/>
      <c r="I235" s="29"/>
      <c r="J235" s="29"/>
      <c r="K235" s="29"/>
      <c r="L235" s="29"/>
    </row>
    <row r="236" spans="1:12">
      <c r="A236" s="40" t="s">
        <v>23</v>
      </c>
      <c r="B236" s="41" t="s">
        <v>438</v>
      </c>
      <c r="C236" s="41" t="s">
        <v>455</v>
      </c>
      <c r="D236" s="43" t="s">
        <v>283</v>
      </c>
      <c r="E236" s="42">
        <v>55</v>
      </c>
      <c r="F236" s="43">
        <v>3</v>
      </c>
      <c r="G236" s="48">
        <v>165</v>
      </c>
      <c r="H236" s="29"/>
      <c r="I236" s="29"/>
      <c r="J236" s="29"/>
      <c r="K236" s="29"/>
      <c r="L236" s="29"/>
    </row>
    <row r="237" spans="1:12">
      <c r="A237" s="40" t="s">
        <v>23</v>
      </c>
      <c r="B237" s="41" t="s">
        <v>438</v>
      </c>
      <c r="C237" s="41" t="s">
        <v>455</v>
      </c>
      <c r="D237" s="43" t="s">
        <v>283</v>
      </c>
      <c r="E237" s="42">
        <v>60</v>
      </c>
      <c r="F237" s="43">
        <v>19</v>
      </c>
      <c r="G237" s="48">
        <v>1140</v>
      </c>
      <c r="H237" s="29"/>
      <c r="I237" s="29"/>
      <c r="J237" s="29"/>
      <c r="K237" s="29"/>
      <c r="L237" s="29"/>
    </row>
    <row r="238" spans="1:12">
      <c r="A238" s="40" t="s">
        <v>23</v>
      </c>
      <c r="B238" s="41" t="s">
        <v>438</v>
      </c>
      <c r="C238" s="41" t="s">
        <v>455</v>
      </c>
      <c r="D238" s="43" t="s">
        <v>289</v>
      </c>
      <c r="E238" s="42">
        <v>55</v>
      </c>
      <c r="F238" s="43">
        <v>1</v>
      </c>
      <c r="G238" s="48">
        <v>55</v>
      </c>
      <c r="H238" s="29"/>
      <c r="I238" s="29"/>
      <c r="J238" s="29"/>
      <c r="K238" s="29"/>
      <c r="L238" s="29"/>
    </row>
    <row r="239" spans="1:12">
      <c r="A239" s="40" t="s">
        <v>23</v>
      </c>
      <c r="B239" s="41" t="s">
        <v>438</v>
      </c>
      <c r="C239" s="41" t="s">
        <v>455</v>
      </c>
      <c r="D239" s="43" t="s">
        <v>289</v>
      </c>
      <c r="E239" s="42">
        <v>60</v>
      </c>
      <c r="F239" s="43">
        <v>51</v>
      </c>
      <c r="G239" s="48">
        <v>3060</v>
      </c>
      <c r="H239" s="29"/>
      <c r="I239" s="29"/>
      <c r="J239" s="29"/>
      <c r="K239" s="29"/>
      <c r="L239" s="29"/>
    </row>
    <row r="240" spans="1:12">
      <c r="A240" s="40" t="s">
        <v>23</v>
      </c>
      <c r="B240" s="41" t="s">
        <v>438</v>
      </c>
      <c r="C240" s="41" t="s">
        <v>455</v>
      </c>
      <c r="D240" s="43" t="s">
        <v>291</v>
      </c>
      <c r="E240" s="42">
        <v>55</v>
      </c>
      <c r="F240" s="43">
        <v>2</v>
      </c>
      <c r="G240" s="48">
        <v>110</v>
      </c>
      <c r="H240" s="29"/>
      <c r="I240" s="29"/>
      <c r="J240" s="29"/>
      <c r="K240" s="29"/>
      <c r="L240" s="29"/>
    </row>
    <row r="241" spans="1:12">
      <c r="A241" s="40" t="s">
        <v>23</v>
      </c>
      <c r="B241" s="41" t="s">
        <v>438</v>
      </c>
      <c r="C241" s="41" t="s">
        <v>455</v>
      </c>
      <c r="D241" s="43" t="s">
        <v>291</v>
      </c>
      <c r="E241" s="42">
        <v>60</v>
      </c>
      <c r="F241" s="43">
        <v>69</v>
      </c>
      <c r="G241" s="48">
        <v>4140</v>
      </c>
      <c r="H241" s="29"/>
      <c r="I241" s="29"/>
      <c r="J241" s="29"/>
      <c r="K241" s="29"/>
      <c r="L241" s="29"/>
    </row>
    <row r="242" spans="1:12">
      <c r="A242" s="40" t="s">
        <v>23</v>
      </c>
      <c r="B242" s="41" t="s">
        <v>438</v>
      </c>
      <c r="C242" s="41" t="s">
        <v>455</v>
      </c>
      <c r="D242" s="43" t="s">
        <v>293</v>
      </c>
      <c r="E242" s="42">
        <v>60</v>
      </c>
      <c r="F242" s="43">
        <v>23</v>
      </c>
      <c r="G242" s="48">
        <v>1380</v>
      </c>
      <c r="H242" s="29"/>
      <c r="I242" s="29"/>
      <c r="J242" s="29"/>
      <c r="K242" s="29"/>
      <c r="L242" s="29"/>
    </row>
    <row r="243" spans="1:12">
      <c r="A243" s="89"/>
      <c r="B243" s="43"/>
      <c r="C243" s="43"/>
      <c r="D243" s="43"/>
      <c r="E243" s="42"/>
      <c r="F243" s="43"/>
      <c r="G243" s="29"/>
      <c r="H243" s="29"/>
      <c r="I243" s="29"/>
      <c r="J243" s="29"/>
      <c r="K243" s="29"/>
      <c r="L243" s="29"/>
    </row>
    <row r="244" spans="1:12">
      <c r="A244" s="95"/>
      <c r="B244" s="55"/>
      <c r="C244" s="55"/>
      <c r="D244" s="55"/>
      <c r="E244" s="54"/>
      <c r="F244" s="55"/>
      <c r="G244" s="29"/>
      <c r="H244" s="29"/>
      <c r="I244" s="29"/>
      <c r="J244" s="29"/>
      <c r="K244" s="29"/>
      <c r="L244" s="29"/>
    </row>
    <row r="245" spans="1:12">
      <c r="A245" s="89"/>
      <c r="B245" s="43"/>
      <c r="C245" s="43"/>
      <c r="D245" s="43"/>
      <c r="E245" s="42"/>
      <c r="F245" s="43"/>
      <c r="G245" s="29"/>
      <c r="H245" s="29"/>
      <c r="I245" s="29"/>
      <c r="J245" s="29"/>
      <c r="K245" s="29"/>
      <c r="L245" s="29"/>
    </row>
    <row r="246" spans="1:12">
      <c r="A246" s="40" t="s">
        <v>23</v>
      </c>
      <c r="B246" s="41" t="s">
        <v>438</v>
      </c>
      <c r="C246" s="41" t="s">
        <v>456</v>
      </c>
      <c r="D246" s="43" t="s">
        <v>380</v>
      </c>
      <c r="E246" s="42">
        <v>80</v>
      </c>
      <c r="F246" s="43">
        <v>38</v>
      </c>
      <c r="G246" s="48">
        <v>3040</v>
      </c>
      <c r="H246" s="29"/>
      <c r="I246" s="29"/>
      <c r="J246" s="29"/>
      <c r="K246" s="29"/>
      <c r="L246" s="29"/>
    </row>
    <row r="247" spans="1:12">
      <c r="A247" s="40" t="s">
        <v>23</v>
      </c>
      <c r="B247" s="41" t="s">
        <v>438</v>
      </c>
      <c r="C247" s="41" t="s">
        <v>456</v>
      </c>
      <c r="D247" s="43" t="s">
        <v>283</v>
      </c>
      <c r="E247" s="42">
        <v>80</v>
      </c>
      <c r="F247" s="43">
        <v>2</v>
      </c>
      <c r="G247" s="48">
        <v>160</v>
      </c>
      <c r="H247" s="29"/>
      <c r="I247" s="29"/>
      <c r="J247" s="29"/>
      <c r="K247" s="29"/>
      <c r="L247" s="29"/>
    </row>
    <row r="248" spans="1:12">
      <c r="A248" s="40" t="s">
        <v>23</v>
      </c>
      <c r="B248" s="41" t="s">
        <v>438</v>
      </c>
      <c r="C248" s="41" t="s">
        <v>456</v>
      </c>
      <c r="D248" s="43" t="s">
        <v>289</v>
      </c>
      <c r="E248" s="42">
        <v>80</v>
      </c>
      <c r="F248" s="43">
        <v>29</v>
      </c>
      <c r="G248" s="48">
        <v>2320</v>
      </c>
      <c r="H248" s="29"/>
      <c r="I248" s="29"/>
      <c r="J248" s="29"/>
      <c r="K248" s="29"/>
      <c r="L248" s="29"/>
    </row>
    <row r="249" spans="1:12">
      <c r="A249" s="40" t="s">
        <v>23</v>
      </c>
      <c r="B249" s="41" t="s">
        <v>438</v>
      </c>
      <c r="C249" s="41" t="s">
        <v>456</v>
      </c>
      <c r="D249" s="43" t="s">
        <v>291</v>
      </c>
      <c r="E249" s="42">
        <v>80</v>
      </c>
      <c r="F249" s="43">
        <v>13</v>
      </c>
      <c r="G249" s="48">
        <v>1040</v>
      </c>
      <c r="H249" s="29"/>
      <c r="I249" s="29"/>
      <c r="J249" s="29"/>
      <c r="K249" s="29"/>
      <c r="L249" s="29"/>
    </row>
    <row r="250" spans="1:12">
      <c r="A250" s="40" t="s">
        <v>23</v>
      </c>
      <c r="B250" s="41" t="s">
        <v>438</v>
      </c>
      <c r="C250" s="41" t="s">
        <v>456</v>
      </c>
      <c r="D250" s="43" t="s">
        <v>293</v>
      </c>
      <c r="E250" s="42">
        <v>80</v>
      </c>
      <c r="F250" s="43">
        <v>44</v>
      </c>
      <c r="G250" s="48">
        <v>3520</v>
      </c>
      <c r="H250" s="29"/>
      <c r="I250" s="29"/>
      <c r="J250" s="29"/>
      <c r="K250" s="29"/>
      <c r="L250" s="29"/>
    </row>
    <row r="251" spans="1:12">
      <c r="A251" s="89"/>
      <c r="B251" s="43"/>
      <c r="C251" s="43"/>
      <c r="D251" s="43"/>
      <c r="E251" s="42"/>
      <c r="F251" s="43"/>
      <c r="G251" s="29"/>
      <c r="H251" s="29"/>
      <c r="I251" s="29"/>
      <c r="J251" s="29"/>
      <c r="K251" s="29"/>
      <c r="L251" s="29"/>
    </row>
    <row r="252" spans="1:12">
      <c r="A252" s="95"/>
      <c r="B252" s="55"/>
      <c r="C252" s="55"/>
      <c r="D252" s="55"/>
      <c r="E252" s="54"/>
      <c r="F252" s="55"/>
      <c r="G252" s="29"/>
      <c r="H252" s="29"/>
      <c r="I252" s="29"/>
      <c r="J252" s="29"/>
      <c r="K252" s="29"/>
      <c r="L252" s="29"/>
    </row>
    <row r="253" spans="1:12">
      <c r="A253" s="89"/>
      <c r="B253" s="43"/>
      <c r="C253" s="43"/>
      <c r="D253" s="43"/>
      <c r="E253" s="42"/>
      <c r="F253" s="43"/>
      <c r="G253" s="29"/>
      <c r="H253" s="29"/>
      <c r="I253" s="29"/>
      <c r="J253" s="29"/>
      <c r="K253" s="29"/>
      <c r="L253" s="29"/>
    </row>
    <row r="254" spans="1:12">
      <c r="A254" s="40" t="s">
        <v>23</v>
      </c>
      <c r="B254" s="41" t="s">
        <v>438</v>
      </c>
      <c r="C254" s="41" t="s">
        <v>428</v>
      </c>
      <c r="D254" s="43" t="s">
        <v>283</v>
      </c>
      <c r="E254" s="42">
        <v>65</v>
      </c>
      <c r="F254" s="43">
        <v>12</v>
      </c>
      <c r="G254" s="48">
        <v>780</v>
      </c>
      <c r="H254" s="29"/>
      <c r="I254" s="29"/>
      <c r="J254" s="29"/>
      <c r="K254" s="29"/>
      <c r="L254" s="29"/>
    </row>
    <row r="255" spans="1:12">
      <c r="A255" s="89"/>
      <c r="B255" s="43"/>
      <c r="C255" s="43"/>
      <c r="D255" s="43"/>
      <c r="E255" s="42"/>
      <c r="F255" s="43"/>
      <c r="G255" s="29"/>
      <c r="H255" s="29"/>
      <c r="I255" s="29"/>
      <c r="J255" s="29"/>
      <c r="K255" s="29"/>
      <c r="L255" s="29"/>
    </row>
    <row r="256" spans="1:12">
      <c r="A256" s="95"/>
      <c r="B256" s="55"/>
      <c r="C256" s="55"/>
      <c r="D256" s="55"/>
      <c r="E256" s="54"/>
      <c r="F256" s="55"/>
      <c r="G256" s="29"/>
      <c r="H256" s="29"/>
      <c r="I256" s="29"/>
      <c r="J256" s="29"/>
      <c r="K256" s="29"/>
      <c r="L256" s="29"/>
    </row>
    <row r="257" spans="1:12">
      <c r="A257" s="89"/>
      <c r="B257" s="43"/>
      <c r="C257" s="43"/>
      <c r="D257" s="43"/>
      <c r="E257" s="42"/>
      <c r="F257" s="43"/>
      <c r="G257" s="29"/>
      <c r="H257" s="29"/>
      <c r="I257" s="29"/>
      <c r="J257" s="29"/>
      <c r="K257" s="29"/>
      <c r="L257" s="29"/>
    </row>
    <row r="258" spans="1:12">
      <c r="A258" s="40" t="s">
        <v>23</v>
      </c>
      <c r="B258" s="41" t="s">
        <v>438</v>
      </c>
      <c r="C258" s="41" t="s">
        <v>394</v>
      </c>
      <c r="D258" s="43" t="s">
        <v>380</v>
      </c>
      <c r="E258" s="42">
        <v>55</v>
      </c>
      <c r="F258" s="43">
        <v>42</v>
      </c>
      <c r="G258" s="48">
        <v>2310</v>
      </c>
      <c r="H258" s="29"/>
      <c r="I258" s="29"/>
      <c r="J258" s="29"/>
      <c r="K258" s="29"/>
      <c r="L258" s="29"/>
    </row>
    <row r="259" spans="1:12">
      <c r="A259" s="40" t="s">
        <v>23</v>
      </c>
      <c r="B259" s="41" t="s">
        <v>438</v>
      </c>
      <c r="C259" s="41" t="s">
        <v>394</v>
      </c>
      <c r="D259" s="43" t="s">
        <v>283</v>
      </c>
      <c r="E259" s="42">
        <v>55</v>
      </c>
      <c r="F259" s="43">
        <v>118</v>
      </c>
      <c r="G259" s="48">
        <v>6490</v>
      </c>
      <c r="H259" s="29"/>
      <c r="I259" s="29"/>
      <c r="J259" s="29"/>
      <c r="K259" s="29"/>
      <c r="L259" s="29"/>
    </row>
    <row r="260" spans="1:12">
      <c r="A260" s="40" t="s">
        <v>23</v>
      </c>
      <c r="B260" s="41" t="s">
        <v>438</v>
      </c>
      <c r="C260" s="41" t="s">
        <v>394</v>
      </c>
      <c r="D260" s="43" t="s">
        <v>289</v>
      </c>
      <c r="E260" s="42">
        <v>55</v>
      </c>
      <c r="F260" s="43">
        <v>14</v>
      </c>
      <c r="G260" s="48">
        <v>770</v>
      </c>
      <c r="H260" s="29"/>
      <c r="I260" s="29"/>
      <c r="J260" s="29"/>
      <c r="K260" s="29"/>
      <c r="L260" s="29"/>
    </row>
    <row r="261" spans="1:12">
      <c r="A261" s="40" t="s">
        <v>23</v>
      </c>
      <c r="B261" s="41" t="s">
        <v>438</v>
      </c>
      <c r="C261" s="41" t="s">
        <v>394</v>
      </c>
      <c r="D261" s="43" t="s">
        <v>291</v>
      </c>
      <c r="E261" s="42">
        <v>55</v>
      </c>
      <c r="F261" s="43">
        <v>6</v>
      </c>
      <c r="G261" s="48">
        <v>330</v>
      </c>
      <c r="H261" s="29"/>
      <c r="I261" s="29"/>
      <c r="J261" s="29"/>
      <c r="K261" s="29"/>
      <c r="L261" s="29"/>
    </row>
    <row r="262" spans="1:12">
      <c r="A262" s="89"/>
      <c r="B262" s="43"/>
      <c r="C262" s="43"/>
      <c r="D262" s="43"/>
      <c r="E262" s="42"/>
      <c r="F262" s="43"/>
      <c r="G262" s="29"/>
      <c r="H262" s="29"/>
      <c r="I262" s="29"/>
      <c r="J262" s="29"/>
      <c r="K262" s="29"/>
      <c r="L262" s="29"/>
    </row>
    <row r="263" spans="1:12">
      <c r="A263" s="95"/>
      <c r="B263" s="55"/>
      <c r="C263" s="55"/>
      <c r="D263" s="55"/>
      <c r="E263" s="54"/>
      <c r="F263" s="55"/>
      <c r="G263" s="29"/>
      <c r="H263" s="29"/>
      <c r="I263" s="29"/>
      <c r="J263" s="29"/>
      <c r="K263" s="29"/>
      <c r="L263" s="29"/>
    </row>
    <row r="264" spans="1:12">
      <c r="A264" s="89"/>
      <c r="B264" s="43"/>
      <c r="C264" s="43"/>
      <c r="D264" s="43"/>
      <c r="E264" s="42"/>
      <c r="F264" s="43"/>
      <c r="G264" s="29"/>
      <c r="H264" s="29"/>
      <c r="I264" s="29"/>
      <c r="J264" s="29"/>
      <c r="K264" s="29"/>
      <c r="L264" s="29"/>
    </row>
    <row r="265" spans="1:12">
      <c r="A265" s="40" t="s">
        <v>23</v>
      </c>
      <c r="B265" s="41" t="s">
        <v>438</v>
      </c>
      <c r="C265" s="41" t="s">
        <v>457</v>
      </c>
      <c r="D265" s="43" t="s">
        <v>380</v>
      </c>
      <c r="E265" s="42">
        <v>155</v>
      </c>
      <c r="F265" s="43">
        <v>31</v>
      </c>
      <c r="G265" s="48">
        <v>4805</v>
      </c>
      <c r="H265" s="29"/>
      <c r="I265" s="29"/>
      <c r="J265" s="29"/>
      <c r="K265" s="29"/>
      <c r="L265" s="29"/>
    </row>
    <row r="266" spans="1:12">
      <c r="A266" s="40" t="s">
        <v>23</v>
      </c>
      <c r="B266" s="41" t="s">
        <v>438</v>
      </c>
      <c r="C266" s="41" t="s">
        <v>457</v>
      </c>
      <c r="D266" s="43" t="s">
        <v>283</v>
      </c>
      <c r="E266" s="42">
        <v>155</v>
      </c>
      <c r="F266" s="43">
        <v>20</v>
      </c>
      <c r="G266" s="48">
        <v>3100</v>
      </c>
      <c r="H266" s="29"/>
      <c r="I266" s="29"/>
      <c r="J266" s="29"/>
      <c r="K266" s="29"/>
      <c r="L266" s="29"/>
    </row>
    <row r="267" spans="1:12">
      <c r="A267" s="40" t="s">
        <v>23</v>
      </c>
      <c r="B267" s="41" t="s">
        <v>438</v>
      </c>
      <c r="C267" s="41" t="s">
        <v>457</v>
      </c>
      <c r="D267" s="43" t="s">
        <v>289</v>
      </c>
      <c r="E267" s="42">
        <v>155</v>
      </c>
      <c r="F267" s="43">
        <v>92</v>
      </c>
      <c r="G267" s="48">
        <v>14260</v>
      </c>
      <c r="H267" s="29"/>
      <c r="I267" s="29"/>
      <c r="J267" s="29"/>
      <c r="K267" s="29"/>
      <c r="L267" s="29"/>
    </row>
    <row r="268" spans="1:12">
      <c r="A268" s="40" t="s">
        <v>23</v>
      </c>
      <c r="B268" s="41" t="s">
        <v>438</v>
      </c>
      <c r="C268" s="41" t="s">
        <v>457</v>
      </c>
      <c r="D268" s="43" t="s">
        <v>291</v>
      </c>
      <c r="E268" s="42">
        <v>155</v>
      </c>
      <c r="F268" s="43">
        <v>42</v>
      </c>
      <c r="G268" s="48">
        <v>6510</v>
      </c>
      <c r="H268" s="29"/>
      <c r="I268" s="29"/>
      <c r="J268" s="29"/>
      <c r="K268" s="29"/>
      <c r="L268" s="29"/>
    </row>
    <row r="269" spans="1:12">
      <c r="A269" s="40" t="s">
        <v>23</v>
      </c>
      <c r="B269" s="41" t="s">
        <v>438</v>
      </c>
      <c r="C269" s="41" t="s">
        <v>457</v>
      </c>
      <c r="D269" s="43" t="s">
        <v>293</v>
      </c>
      <c r="E269" s="42">
        <v>155</v>
      </c>
      <c r="F269" s="43">
        <v>48</v>
      </c>
      <c r="G269" s="48">
        <v>7440</v>
      </c>
      <c r="H269" s="29"/>
      <c r="I269" s="29"/>
      <c r="J269" s="29"/>
      <c r="K269" s="29"/>
      <c r="L269" s="29"/>
    </row>
    <row r="270" spans="1:12">
      <c r="A270" s="89"/>
      <c r="B270" s="43"/>
      <c r="C270" s="43"/>
      <c r="D270" s="43"/>
      <c r="E270" s="42"/>
      <c r="F270" s="43"/>
      <c r="G270" s="29"/>
      <c r="H270" s="29"/>
      <c r="I270" s="29"/>
      <c r="J270" s="29"/>
      <c r="K270" s="29"/>
      <c r="L270" s="29"/>
    </row>
    <row r="271" spans="1:12">
      <c r="A271" s="95"/>
      <c r="B271" s="55"/>
      <c r="C271" s="55"/>
      <c r="D271" s="55"/>
      <c r="E271" s="54"/>
      <c r="F271" s="55"/>
      <c r="G271" s="29"/>
      <c r="H271" s="29"/>
      <c r="I271" s="29"/>
      <c r="J271" s="29"/>
      <c r="K271" s="29"/>
      <c r="L271" s="29"/>
    </row>
    <row r="272" spans="1:12">
      <c r="A272" s="89"/>
      <c r="B272" s="43"/>
      <c r="C272" s="43"/>
      <c r="D272" s="43"/>
      <c r="E272" s="42"/>
      <c r="F272" s="43"/>
      <c r="G272" s="29"/>
      <c r="H272" s="29"/>
      <c r="I272" s="29"/>
      <c r="J272" s="29"/>
      <c r="K272" s="29"/>
      <c r="L272" s="29"/>
    </row>
    <row r="273" spans="1:12">
      <c r="A273" s="40" t="s">
        <v>23</v>
      </c>
      <c r="B273" s="41" t="s">
        <v>438</v>
      </c>
      <c r="C273" s="41" t="s">
        <v>396</v>
      </c>
      <c r="D273" s="43" t="s">
        <v>380</v>
      </c>
      <c r="E273" s="42">
        <v>95</v>
      </c>
      <c r="F273" s="43">
        <v>22</v>
      </c>
      <c r="G273" s="48">
        <v>2090</v>
      </c>
      <c r="H273" s="29"/>
      <c r="I273" s="29"/>
      <c r="J273" s="29"/>
      <c r="K273" s="29"/>
      <c r="L273" s="29"/>
    </row>
    <row r="274" spans="1:12">
      <c r="A274" s="40" t="s">
        <v>23</v>
      </c>
      <c r="B274" s="41" t="s">
        <v>438</v>
      </c>
      <c r="C274" s="41" t="s">
        <v>396</v>
      </c>
      <c r="D274" s="43" t="s">
        <v>283</v>
      </c>
      <c r="E274" s="42">
        <v>85</v>
      </c>
      <c r="F274" s="43">
        <v>1</v>
      </c>
      <c r="G274" s="48">
        <v>85</v>
      </c>
      <c r="H274" s="29"/>
      <c r="I274" s="29"/>
      <c r="J274" s="29"/>
      <c r="K274" s="29"/>
      <c r="L274" s="29"/>
    </row>
    <row r="275" spans="1:12">
      <c r="A275" s="40" t="s">
        <v>23</v>
      </c>
      <c r="B275" s="41" t="s">
        <v>438</v>
      </c>
      <c r="C275" s="41" t="s">
        <v>396</v>
      </c>
      <c r="D275" s="43" t="s">
        <v>289</v>
      </c>
      <c r="E275" s="42">
        <v>65</v>
      </c>
      <c r="F275" s="43">
        <v>4</v>
      </c>
      <c r="G275" s="48">
        <v>260</v>
      </c>
      <c r="H275" s="29"/>
      <c r="I275" s="29"/>
      <c r="J275" s="29"/>
      <c r="K275" s="29"/>
      <c r="L275" s="29"/>
    </row>
    <row r="276" spans="1:12">
      <c r="A276" s="40" t="s">
        <v>23</v>
      </c>
      <c r="B276" s="41" t="s">
        <v>438</v>
      </c>
      <c r="C276" s="41" t="s">
        <v>396</v>
      </c>
      <c r="D276" s="43" t="s">
        <v>291</v>
      </c>
      <c r="E276" s="42">
        <v>65</v>
      </c>
      <c r="F276" s="43">
        <v>11</v>
      </c>
      <c r="G276" s="48">
        <v>715</v>
      </c>
      <c r="H276" s="29"/>
      <c r="I276" s="29"/>
      <c r="J276" s="29"/>
      <c r="K276" s="29"/>
      <c r="L276" s="29"/>
    </row>
    <row r="277" spans="1:12">
      <c r="A277" s="40" t="s">
        <v>23</v>
      </c>
      <c r="B277" s="41" t="s">
        <v>438</v>
      </c>
      <c r="C277" s="41" t="s">
        <v>396</v>
      </c>
      <c r="D277" s="43" t="s">
        <v>291</v>
      </c>
      <c r="E277" s="42">
        <v>85</v>
      </c>
      <c r="F277" s="43">
        <v>1</v>
      </c>
      <c r="G277" s="48">
        <v>85</v>
      </c>
      <c r="H277" s="29"/>
      <c r="I277" s="29"/>
      <c r="J277" s="29"/>
      <c r="K277" s="29"/>
      <c r="L277" s="29"/>
    </row>
    <row r="278" spans="1:12">
      <c r="A278" s="40" t="s">
        <v>23</v>
      </c>
      <c r="B278" s="41" t="s">
        <v>438</v>
      </c>
      <c r="C278" s="41" t="s">
        <v>396</v>
      </c>
      <c r="D278" s="43" t="s">
        <v>293</v>
      </c>
      <c r="E278" s="42">
        <v>55</v>
      </c>
      <c r="F278" s="43">
        <v>2</v>
      </c>
      <c r="G278" s="48">
        <v>110</v>
      </c>
      <c r="H278" s="29"/>
      <c r="I278" s="29"/>
      <c r="J278" s="29"/>
      <c r="K278" s="29"/>
      <c r="L278" s="29"/>
    </row>
    <row r="279" spans="1:12">
      <c r="A279" s="40" t="s">
        <v>23</v>
      </c>
      <c r="B279" s="41" t="s">
        <v>438</v>
      </c>
      <c r="C279" s="41" t="s">
        <v>396</v>
      </c>
      <c r="D279" s="43" t="s">
        <v>293</v>
      </c>
      <c r="E279" s="42">
        <v>65</v>
      </c>
      <c r="F279" s="43">
        <v>2</v>
      </c>
      <c r="G279" s="48">
        <v>130</v>
      </c>
      <c r="H279" s="29"/>
      <c r="I279" s="29"/>
      <c r="J279" s="29"/>
      <c r="K279" s="29"/>
      <c r="L279" s="29"/>
    </row>
    <row r="280" spans="1:12">
      <c r="A280" s="40" t="s">
        <v>23</v>
      </c>
      <c r="B280" s="41" t="s">
        <v>438</v>
      </c>
      <c r="C280" s="41" t="s">
        <v>396</v>
      </c>
      <c r="D280" s="43" t="s">
        <v>293</v>
      </c>
      <c r="E280" s="42">
        <v>85</v>
      </c>
      <c r="F280" s="43">
        <v>1</v>
      </c>
      <c r="G280" s="48">
        <v>85</v>
      </c>
      <c r="H280" s="29"/>
      <c r="I280" s="29"/>
      <c r="J280" s="29"/>
      <c r="K280" s="29"/>
      <c r="L280" s="29"/>
    </row>
    <row r="281" spans="1:12">
      <c r="A281" s="89"/>
      <c r="B281" s="43"/>
      <c r="C281" s="43"/>
      <c r="D281" s="43"/>
      <c r="E281" s="42"/>
      <c r="F281" s="43"/>
      <c r="G281" s="29"/>
      <c r="H281" s="29"/>
      <c r="I281" s="29"/>
      <c r="J281" s="29"/>
      <c r="K281" s="29"/>
      <c r="L281" s="29"/>
    </row>
    <row r="282" spans="1:12">
      <c r="A282" s="95"/>
      <c r="B282" s="55"/>
      <c r="C282" s="55"/>
      <c r="D282" s="55"/>
      <c r="E282" s="54"/>
      <c r="F282" s="55"/>
      <c r="G282" s="29"/>
      <c r="H282" s="29"/>
      <c r="I282" s="29"/>
      <c r="J282" s="29"/>
      <c r="K282" s="29"/>
      <c r="L282" s="29"/>
    </row>
    <row r="283" spans="1:12">
      <c r="A283" s="89"/>
      <c r="B283" s="43"/>
      <c r="C283" s="43"/>
      <c r="D283" s="43"/>
      <c r="E283" s="42"/>
      <c r="F283" s="43"/>
      <c r="G283" s="29"/>
      <c r="H283" s="29"/>
      <c r="I283" s="29"/>
      <c r="J283" s="29"/>
      <c r="K283" s="29"/>
      <c r="L283" s="29"/>
    </row>
    <row r="284" spans="1:12">
      <c r="A284" s="40" t="s">
        <v>448</v>
      </c>
      <c r="B284" s="41" t="s">
        <v>438</v>
      </c>
      <c r="C284" s="41" t="s">
        <v>396</v>
      </c>
      <c r="D284" s="43" t="s">
        <v>390</v>
      </c>
      <c r="E284" s="42">
        <v>100</v>
      </c>
      <c r="F284" s="43">
        <v>57</v>
      </c>
      <c r="G284" s="48">
        <v>5700</v>
      </c>
      <c r="H284" s="29"/>
      <c r="I284" s="29"/>
      <c r="J284" s="29"/>
      <c r="K284" s="29"/>
      <c r="L284" s="29"/>
    </row>
    <row r="285" spans="1:12">
      <c r="A285" s="40" t="s">
        <v>448</v>
      </c>
      <c r="B285" s="41" t="s">
        <v>438</v>
      </c>
      <c r="C285" s="41" t="s">
        <v>396</v>
      </c>
      <c r="D285" s="43" t="s">
        <v>391</v>
      </c>
      <c r="E285" s="42">
        <v>100</v>
      </c>
      <c r="F285" s="43">
        <v>175</v>
      </c>
      <c r="G285" s="48">
        <v>17500</v>
      </c>
      <c r="H285" s="29"/>
      <c r="I285" s="29"/>
      <c r="J285" s="29"/>
      <c r="K285" s="29"/>
      <c r="L285" s="29"/>
    </row>
    <row r="286" spans="1:12">
      <c r="A286" s="40" t="s">
        <v>448</v>
      </c>
      <c r="B286" s="41" t="s">
        <v>438</v>
      </c>
      <c r="C286" s="41" t="s">
        <v>396</v>
      </c>
      <c r="D286" s="43" t="s">
        <v>392</v>
      </c>
      <c r="E286" s="42">
        <v>100</v>
      </c>
      <c r="F286" s="43">
        <v>50</v>
      </c>
      <c r="G286" s="48">
        <v>5000</v>
      </c>
      <c r="H286" s="29"/>
      <c r="I286" s="29"/>
      <c r="J286" s="29"/>
      <c r="K286" s="29"/>
      <c r="L286" s="29"/>
    </row>
    <row r="287" spans="1:12">
      <c r="A287" s="89"/>
      <c r="B287" s="43"/>
      <c r="C287" s="43"/>
      <c r="D287" s="43"/>
      <c r="E287" s="42"/>
      <c r="F287" s="43"/>
      <c r="G287" s="29"/>
      <c r="H287" s="29"/>
      <c r="I287" s="29"/>
      <c r="J287" s="29"/>
      <c r="K287" s="29"/>
      <c r="L287" s="29"/>
    </row>
    <row r="288" spans="1:12">
      <c r="A288" s="95"/>
      <c r="B288" s="55"/>
      <c r="C288" s="55"/>
      <c r="D288" s="55"/>
      <c r="E288" s="54"/>
      <c r="F288" s="55"/>
      <c r="G288" s="29"/>
      <c r="H288" s="29"/>
      <c r="I288" s="29"/>
      <c r="J288" s="29"/>
      <c r="K288" s="29"/>
      <c r="L288" s="29"/>
    </row>
    <row r="289" spans="1:12">
      <c r="A289" s="89"/>
      <c r="B289" s="43"/>
      <c r="C289" s="43"/>
      <c r="D289" s="43"/>
      <c r="E289" s="42"/>
      <c r="F289" s="43"/>
      <c r="G289" s="29"/>
      <c r="H289" s="29"/>
      <c r="I289" s="29"/>
      <c r="J289" s="29"/>
      <c r="K289" s="29"/>
      <c r="L289" s="29"/>
    </row>
    <row r="290" spans="1:12">
      <c r="A290" s="40" t="s">
        <v>448</v>
      </c>
      <c r="B290" s="41" t="s">
        <v>438</v>
      </c>
      <c r="C290" s="41" t="s">
        <v>409</v>
      </c>
      <c r="D290" s="43" t="s">
        <v>380</v>
      </c>
      <c r="E290" s="42">
        <v>120</v>
      </c>
      <c r="F290" s="43">
        <v>31</v>
      </c>
      <c r="G290" s="48">
        <v>3720</v>
      </c>
      <c r="H290" s="29"/>
      <c r="I290" s="29"/>
      <c r="J290" s="29"/>
      <c r="K290" s="29"/>
      <c r="L290" s="29"/>
    </row>
    <row r="291" spans="1:12">
      <c r="A291" s="40" t="s">
        <v>448</v>
      </c>
      <c r="B291" s="41" t="s">
        <v>438</v>
      </c>
      <c r="C291" s="41" t="s">
        <v>409</v>
      </c>
      <c r="D291" s="43" t="s">
        <v>283</v>
      </c>
      <c r="E291" s="42">
        <v>120</v>
      </c>
      <c r="F291" s="43">
        <v>26</v>
      </c>
      <c r="G291" s="48">
        <v>3120</v>
      </c>
      <c r="H291" s="29"/>
      <c r="I291" s="29"/>
      <c r="J291" s="29"/>
      <c r="K291" s="29"/>
      <c r="L291" s="29"/>
    </row>
    <row r="292" spans="1:12">
      <c r="A292" s="40" t="s">
        <v>448</v>
      </c>
      <c r="B292" s="41" t="s">
        <v>438</v>
      </c>
      <c r="C292" s="41" t="s">
        <v>409</v>
      </c>
      <c r="D292" s="43" t="s">
        <v>291</v>
      </c>
      <c r="E292" s="42">
        <v>120</v>
      </c>
      <c r="F292" s="43">
        <v>16</v>
      </c>
      <c r="G292" s="48">
        <v>1920</v>
      </c>
      <c r="H292" s="29"/>
      <c r="I292" s="29"/>
      <c r="J292" s="29"/>
      <c r="K292" s="29"/>
      <c r="L292" s="29"/>
    </row>
    <row r="293" spans="1:12">
      <c r="A293" s="40" t="s">
        <v>448</v>
      </c>
      <c r="B293" s="41" t="s">
        <v>438</v>
      </c>
      <c r="C293" s="41" t="s">
        <v>409</v>
      </c>
      <c r="D293" s="43" t="s">
        <v>390</v>
      </c>
      <c r="E293" s="42">
        <v>120</v>
      </c>
      <c r="F293" s="43">
        <v>135</v>
      </c>
      <c r="G293" s="48">
        <v>16200</v>
      </c>
      <c r="H293" s="29"/>
      <c r="I293" s="29"/>
      <c r="J293" s="29"/>
      <c r="K293" s="29"/>
      <c r="L293" s="29"/>
    </row>
    <row r="294" spans="1:12">
      <c r="A294" s="40" t="s">
        <v>448</v>
      </c>
      <c r="B294" s="41" t="s">
        <v>438</v>
      </c>
      <c r="C294" s="41" t="s">
        <v>409</v>
      </c>
      <c r="D294" s="43" t="s">
        <v>391</v>
      </c>
      <c r="E294" s="42">
        <v>120</v>
      </c>
      <c r="F294" s="43">
        <v>168</v>
      </c>
      <c r="G294" s="48">
        <v>20160</v>
      </c>
      <c r="H294" s="29"/>
      <c r="I294" s="29"/>
      <c r="J294" s="29"/>
      <c r="K294" s="29"/>
      <c r="L294" s="29"/>
    </row>
    <row r="295" spans="1:12">
      <c r="A295" s="40" t="s">
        <v>448</v>
      </c>
      <c r="B295" s="41" t="s">
        <v>438</v>
      </c>
      <c r="C295" s="41" t="s">
        <v>409</v>
      </c>
      <c r="D295" s="43" t="s">
        <v>392</v>
      </c>
      <c r="E295" s="42">
        <v>120</v>
      </c>
      <c r="F295" s="43">
        <v>92</v>
      </c>
      <c r="G295" s="48">
        <v>11040</v>
      </c>
      <c r="H295" s="29"/>
      <c r="I295" s="29"/>
      <c r="J295" s="29"/>
      <c r="K295" s="29"/>
      <c r="L295" s="29"/>
    </row>
    <row r="296" spans="1:12">
      <c r="A296" s="40"/>
      <c r="B296" s="41"/>
      <c r="C296" s="41"/>
      <c r="D296" s="43"/>
      <c r="E296" s="42"/>
      <c r="F296" s="43"/>
      <c r="G296" s="29"/>
      <c r="H296" s="29"/>
      <c r="I296" s="29"/>
      <c r="J296" s="29"/>
      <c r="K296" s="29"/>
      <c r="L296" s="29"/>
    </row>
    <row r="297" spans="1:12">
      <c r="A297" s="44"/>
      <c r="B297" s="44"/>
      <c r="C297" s="44"/>
      <c r="D297" s="46"/>
      <c r="E297" s="45"/>
      <c r="F297" s="46"/>
      <c r="G297" s="29"/>
      <c r="H297" s="29"/>
      <c r="I297" s="29"/>
      <c r="J297" s="29"/>
      <c r="K297" s="29"/>
      <c r="L297" s="29"/>
    </row>
    <row r="298" spans="1:12">
      <c r="A298" s="44"/>
      <c r="B298" s="44"/>
      <c r="C298" s="44"/>
      <c r="D298" s="46"/>
      <c r="E298" s="45"/>
      <c r="F298" s="46"/>
      <c r="G298" s="29"/>
      <c r="H298" s="29"/>
      <c r="I298" s="29"/>
      <c r="J298" s="29"/>
      <c r="K298" s="29"/>
      <c r="L298" s="29"/>
    </row>
    <row r="299" spans="1:12">
      <c r="A299" s="27" t="s">
        <v>40</v>
      </c>
      <c r="B299" s="27" t="s">
        <v>41</v>
      </c>
      <c r="C299" s="27" t="s">
        <v>42</v>
      </c>
      <c r="D299" s="27" t="s">
        <v>43</v>
      </c>
      <c r="E299" s="28" t="s">
        <v>45</v>
      </c>
      <c r="F299" s="27" t="s">
        <v>46</v>
      </c>
      <c r="G299" s="29"/>
      <c r="H299" s="29"/>
      <c r="I299" s="29"/>
      <c r="J299" s="29"/>
      <c r="K299" s="29"/>
      <c r="L299" s="29"/>
    </row>
    <row r="300" spans="1:12">
      <c r="A300" s="104" t="s">
        <v>23</v>
      </c>
      <c r="B300" s="105" t="s">
        <v>388</v>
      </c>
      <c r="C300" s="105" t="s">
        <v>394</v>
      </c>
      <c r="D300" s="91" t="s">
        <v>283</v>
      </c>
      <c r="E300" s="92">
        <v>30</v>
      </c>
      <c r="F300" s="91">
        <v>233</v>
      </c>
      <c r="G300" s="48">
        <v>6990</v>
      </c>
      <c r="H300" s="29"/>
      <c r="I300" s="29"/>
      <c r="J300" s="29"/>
      <c r="K300" s="29"/>
      <c r="L300" s="29"/>
    </row>
    <row r="301" spans="1:12">
      <c r="A301" s="106" t="s">
        <v>23</v>
      </c>
      <c r="B301" s="107" t="s">
        <v>388</v>
      </c>
      <c r="C301" s="107" t="s">
        <v>394</v>
      </c>
      <c r="D301" s="93" t="s">
        <v>289</v>
      </c>
      <c r="E301" s="94">
        <v>30</v>
      </c>
      <c r="F301" s="93">
        <v>433</v>
      </c>
      <c r="G301" s="48">
        <v>12990</v>
      </c>
      <c r="H301" s="29"/>
      <c r="I301" s="29"/>
      <c r="J301" s="29"/>
      <c r="K301" s="29"/>
      <c r="L301" s="29"/>
    </row>
    <row r="302" spans="1:12">
      <c r="A302" s="106" t="s">
        <v>23</v>
      </c>
      <c r="B302" s="107" t="s">
        <v>388</v>
      </c>
      <c r="C302" s="107" t="s">
        <v>394</v>
      </c>
      <c r="D302" s="93" t="s">
        <v>291</v>
      </c>
      <c r="E302" s="94">
        <v>30</v>
      </c>
      <c r="F302" s="93">
        <v>421</v>
      </c>
      <c r="G302" s="48">
        <v>12630</v>
      </c>
      <c r="H302" s="29"/>
      <c r="I302" s="29"/>
      <c r="J302" s="29"/>
      <c r="K302" s="29"/>
      <c r="L302" s="29"/>
    </row>
    <row r="303" spans="1:12">
      <c r="A303" s="106" t="s">
        <v>23</v>
      </c>
      <c r="B303" s="107" t="s">
        <v>388</v>
      </c>
      <c r="C303" s="107" t="s">
        <v>394</v>
      </c>
      <c r="D303" s="93" t="s">
        <v>293</v>
      </c>
      <c r="E303" s="94">
        <v>30</v>
      </c>
      <c r="F303" s="93">
        <v>178</v>
      </c>
      <c r="G303" s="48">
        <v>5340</v>
      </c>
      <c r="H303" s="29"/>
      <c r="I303" s="29"/>
      <c r="J303" s="29"/>
      <c r="K303" s="29"/>
      <c r="L303" s="29"/>
    </row>
    <row r="304" spans="1:12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</row>
    <row r="305" spans="1:12">
      <c r="A305" s="27" t="s">
        <v>40</v>
      </c>
      <c r="B305" s="27" t="s">
        <v>41</v>
      </c>
      <c r="C305" s="27" t="s">
        <v>42</v>
      </c>
      <c r="D305" s="27" t="s">
        <v>43</v>
      </c>
      <c r="E305" s="28" t="s">
        <v>45</v>
      </c>
      <c r="F305" s="27" t="s">
        <v>46</v>
      </c>
      <c r="G305" s="29"/>
      <c r="H305" s="29"/>
      <c r="I305" s="29"/>
      <c r="J305" s="29"/>
      <c r="K305" s="29"/>
      <c r="L305" s="29"/>
    </row>
    <row r="306" spans="1:12">
      <c r="A306" s="33" t="s">
        <v>23</v>
      </c>
      <c r="B306" s="34" t="s">
        <v>393</v>
      </c>
      <c r="C306" s="34" t="s">
        <v>396</v>
      </c>
      <c r="D306" s="36" t="s">
        <v>283</v>
      </c>
      <c r="E306" s="35">
        <v>45</v>
      </c>
      <c r="F306" s="36">
        <v>1</v>
      </c>
      <c r="G306" s="48">
        <v>45</v>
      </c>
      <c r="H306" s="29"/>
      <c r="I306" s="29"/>
      <c r="J306" s="29"/>
      <c r="K306" s="29"/>
      <c r="L306" s="29"/>
    </row>
    <row r="307" spans="1:12">
      <c r="A307" s="40" t="s">
        <v>23</v>
      </c>
      <c r="B307" s="41" t="s">
        <v>393</v>
      </c>
      <c r="C307" s="41" t="s">
        <v>396</v>
      </c>
      <c r="D307" s="43" t="s">
        <v>289</v>
      </c>
      <c r="E307" s="42">
        <v>35</v>
      </c>
      <c r="F307" s="41">
        <v>1</v>
      </c>
      <c r="G307" s="48">
        <v>35</v>
      </c>
      <c r="H307" s="29"/>
      <c r="I307" s="29"/>
      <c r="J307" s="29"/>
      <c r="K307" s="29"/>
      <c r="L307" s="29"/>
    </row>
    <row r="308" spans="1:12">
      <c r="A308" s="40"/>
      <c r="B308" s="41"/>
      <c r="C308" s="41"/>
      <c r="D308" s="43"/>
      <c r="E308" s="42"/>
      <c r="F308" s="43"/>
      <c r="G308" s="29"/>
      <c r="H308" s="29"/>
      <c r="I308" s="29"/>
      <c r="J308" s="29"/>
      <c r="K308" s="29"/>
      <c r="L308" s="29"/>
    </row>
    <row r="309" spans="1:12">
      <c r="A309" s="52"/>
      <c r="B309" s="53"/>
      <c r="C309" s="53"/>
      <c r="D309" s="55"/>
      <c r="E309" s="108"/>
      <c r="F309" s="55"/>
      <c r="G309" s="29"/>
      <c r="H309" s="29"/>
      <c r="I309" s="29"/>
      <c r="J309" s="29"/>
      <c r="K309" s="29"/>
      <c r="L309" s="29"/>
    </row>
    <row r="310" spans="1:12">
      <c r="A310" s="89"/>
      <c r="B310" s="43"/>
      <c r="C310" s="43"/>
      <c r="D310" s="43"/>
      <c r="E310" s="42"/>
      <c r="F310" s="43"/>
      <c r="G310" s="29"/>
      <c r="H310" s="29"/>
      <c r="I310" s="29"/>
      <c r="J310" s="29"/>
      <c r="K310" s="29"/>
      <c r="L310" s="29"/>
    </row>
    <row r="311" spans="1:12">
      <c r="A311" s="40" t="s">
        <v>23</v>
      </c>
      <c r="B311" s="41" t="s">
        <v>393</v>
      </c>
      <c r="C311" s="41" t="s">
        <v>394</v>
      </c>
      <c r="D311" s="43" t="s">
        <v>380</v>
      </c>
      <c r="E311" s="42">
        <v>25</v>
      </c>
      <c r="F311" s="43">
        <v>1</v>
      </c>
      <c r="G311" s="48">
        <v>25</v>
      </c>
      <c r="H311" s="29"/>
      <c r="I311" s="29"/>
      <c r="J311" s="29"/>
      <c r="K311" s="29"/>
      <c r="L311" s="29"/>
    </row>
    <row r="312" spans="1:12">
      <c r="A312" s="40" t="s">
        <v>23</v>
      </c>
      <c r="B312" s="41" t="s">
        <v>393</v>
      </c>
      <c r="C312" s="41" t="s">
        <v>394</v>
      </c>
      <c r="D312" s="43" t="s">
        <v>293</v>
      </c>
      <c r="E312" s="42">
        <v>22</v>
      </c>
      <c r="F312" s="43">
        <v>1</v>
      </c>
      <c r="G312" s="48">
        <v>22</v>
      </c>
      <c r="H312" s="29"/>
      <c r="I312" s="29"/>
      <c r="J312" s="29"/>
      <c r="K312" s="29"/>
      <c r="L312" s="29"/>
    </row>
    <row r="313" spans="1:12">
      <c r="A313" s="40"/>
      <c r="B313" s="41"/>
      <c r="C313" s="41"/>
      <c r="D313" s="43"/>
      <c r="E313" s="42"/>
      <c r="F313" s="43"/>
      <c r="G313" s="29"/>
      <c r="H313" s="29"/>
      <c r="I313" s="29"/>
      <c r="J313" s="29"/>
      <c r="K313" s="29"/>
      <c r="L313" s="29"/>
    </row>
    <row r="314" spans="1:12">
      <c r="A314" s="52"/>
      <c r="B314" s="53"/>
      <c r="C314" s="53"/>
      <c r="D314" s="55"/>
      <c r="E314" s="54"/>
      <c r="F314" s="55"/>
      <c r="G314" s="29"/>
      <c r="H314" s="29"/>
      <c r="I314" s="29"/>
      <c r="J314" s="29"/>
      <c r="K314" s="29"/>
      <c r="L314" s="29"/>
    </row>
    <row r="315" spans="1:12">
      <c r="A315" s="40"/>
      <c r="B315" s="41"/>
      <c r="C315" s="41"/>
      <c r="D315" s="43"/>
      <c r="E315" s="42"/>
      <c r="F315" s="43"/>
      <c r="G315" s="29"/>
      <c r="H315" s="29"/>
      <c r="I315" s="29"/>
      <c r="J315" s="29"/>
      <c r="K315" s="29"/>
      <c r="L315" s="29"/>
    </row>
    <row r="316" spans="1:12">
      <c r="A316" s="40" t="s">
        <v>23</v>
      </c>
      <c r="B316" s="41" t="s">
        <v>393</v>
      </c>
      <c r="C316" s="41" t="s">
        <v>428</v>
      </c>
      <c r="D316" s="43" t="s">
        <v>291</v>
      </c>
      <c r="E316" s="42">
        <v>40</v>
      </c>
      <c r="F316" s="41">
        <v>5</v>
      </c>
      <c r="G316" s="48">
        <v>200</v>
      </c>
      <c r="H316" s="29"/>
      <c r="I316" s="29"/>
      <c r="J316" s="29"/>
      <c r="K316" s="29"/>
      <c r="L316" s="29"/>
    </row>
    <row r="317" spans="1:12">
      <c r="A317" s="40"/>
      <c r="B317" s="41"/>
      <c r="C317" s="41"/>
      <c r="D317" s="43"/>
      <c r="E317" s="42"/>
      <c r="F317" s="43"/>
      <c r="G317" s="29"/>
      <c r="H317" s="29"/>
      <c r="I317" s="29"/>
      <c r="J317" s="29"/>
      <c r="K317" s="29"/>
      <c r="L317" s="29"/>
    </row>
    <row r="318" spans="1:12">
      <c r="A318" s="52"/>
      <c r="B318" s="53"/>
      <c r="C318" s="53"/>
      <c r="D318" s="55"/>
      <c r="E318" s="54"/>
      <c r="F318" s="55"/>
      <c r="G318" s="29"/>
      <c r="H318" s="29"/>
      <c r="I318" s="37"/>
      <c r="J318" s="29"/>
      <c r="K318" s="29"/>
      <c r="L318" s="29"/>
    </row>
    <row r="319" spans="1:12">
      <c r="A319" s="40"/>
      <c r="B319" s="41"/>
      <c r="C319" s="41"/>
      <c r="D319" s="43"/>
      <c r="E319" s="42"/>
      <c r="F319" s="43"/>
      <c r="G319" s="29"/>
      <c r="H319" s="29"/>
      <c r="I319" s="29"/>
      <c r="J319" s="29"/>
      <c r="K319" s="29"/>
      <c r="L319" s="29"/>
    </row>
    <row r="320" spans="1:12">
      <c r="A320" s="40" t="s">
        <v>23</v>
      </c>
      <c r="B320" s="41" t="s">
        <v>393</v>
      </c>
      <c r="C320" s="41" t="s">
        <v>458</v>
      </c>
      <c r="D320" s="43" t="s">
        <v>283</v>
      </c>
      <c r="E320" s="109">
        <v>52.5</v>
      </c>
      <c r="F320" s="40">
        <v>1</v>
      </c>
      <c r="G320" s="37">
        <v>52.5</v>
      </c>
      <c r="H320" s="29"/>
      <c r="I320" s="29"/>
      <c r="J320" s="29"/>
      <c r="K320" s="29"/>
      <c r="L320" s="29"/>
    </row>
    <row r="321" spans="1:12">
      <c r="A321" s="40"/>
      <c r="B321" s="41"/>
      <c r="C321" s="41"/>
      <c r="D321" s="43"/>
      <c r="E321" s="35"/>
      <c r="F321" s="43"/>
      <c r="G321" s="29"/>
      <c r="H321" s="29"/>
      <c r="I321" s="29"/>
      <c r="J321" s="29"/>
      <c r="K321" s="29"/>
      <c r="L321" s="29"/>
    </row>
    <row r="322" spans="1:12">
      <c r="A322" s="52"/>
      <c r="B322" s="53"/>
      <c r="C322" s="53"/>
      <c r="D322" s="55"/>
      <c r="E322" s="54"/>
      <c r="F322" s="55"/>
      <c r="G322" s="29"/>
      <c r="H322" s="29"/>
      <c r="I322" s="29"/>
      <c r="J322" s="29"/>
      <c r="K322" s="29"/>
      <c r="L322" s="29"/>
    </row>
    <row r="323" spans="1:12">
      <c r="A323" s="40"/>
      <c r="B323" s="41"/>
      <c r="C323" s="41"/>
      <c r="D323" s="43"/>
      <c r="E323" s="42"/>
      <c r="F323" s="43"/>
      <c r="G323" s="29"/>
      <c r="H323" s="29"/>
      <c r="I323" s="29"/>
      <c r="J323" s="29"/>
      <c r="K323" s="29"/>
      <c r="L323" s="29"/>
    </row>
    <row r="324" spans="1:12">
      <c r="A324" s="40" t="s">
        <v>23</v>
      </c>
      <c r="B324" s="41" t="s">
        <v>393</v>
      </c>
      <c r="C324" s="41" t="s">
        <v>395</v>
      </c>
      <c r="D324" s="43" t="s">
        <v>380</v>
      </c>
      <c r="E324" s="42">
        <v>30</v>
      </c>
      <c r="F324" s="41">
        <v>1</v>
      </c>
      <c r="G324" s="48">
        <v>30</v>
      </c>
      <c r="H324" s="29"/>
      <c r="I324" s="29"/>
      <c r="J324" s="29"/>
      <c r="K324" s="29"/>
      <c r="L324" s="29"/>
    </row>
    <row r="325" spans="1:12">
      <c r="A325" s="40"/>
      <c r="B325" s="41"/>
      <c r="C325" s="41"/>
      <c r="D325" s="43"/>
      <c r="E325" s="42"/>
      <c r="F325" s="43"/>
      <c r="G325" s="29"/>
      <c r="H325" s="29"/>
      <c r="I325" s="29"/>
      <c r="J325" s="29"/>
      <c r="K325" s="29"/>
      <c r="L325" s="29"/>
    </row>
    <row r="326" spans="1:12">
      <c r="A326" s="52"/>
      <c r="B326" s="53"/>
      <c r="C326" s="53"/>
      <c r="D326" s="55"/>
      <c r="E326" s="54"/>
      <c r="F326" s="55"/>
      <c r="G326" s="29"/>
      <c r="H326" s="29"/>
      <c r="I326" s="29"/>
      <c r="J326" s="29"/>
      <c r="K326" s="29"/>
      <c r="L326" s="29"/>
    </row>
    <row r="327" spans="1:12">
      <c r="A327" s="40"/>
      <c r="B327" s="41"/>
      <c r="C327" s="41"/>
      <c r="D327" s="43"/>
      <c r="E327" s="42"/>
      <c r="F327" s="43"/>
      <c r="G327" s="29"/>
      <c r="H327" s="29"/>
      <c r="I327" s="29"/>
      <c r="J327" s="29"/>
      <c r="K327" s="29"/>
      <c r="L327" s="29"/>
    </row>
    <row r="328" spans="1:12">
      <c r="A328" s="40" t="s">
        <v>23</v>
      </c>
      <c r="B328" s="41" t="s">
        <v>393</v>
      </c>
      <c r="C328" s="41" t="s">
        <v>384</v>
      </c>
      <c r="D328" s="43" t="s">
        <v>380</v>
      </c>
      <c r="E328" s="42">
        <v>40</v>
      </c>
      <c r="F328" s="41">
        <v>1</v>
      </c>
      <c r="G328" s="48">
        <v>40</v>
      </c>
      <c r="H328" s="29"/>
      <c r="I328" s="29"/>
      <c r="J328" s="29"/>
      <c r="K328" s="29"/>
      <c r="L328" s="29"/>
    </row>
    <row r="329" spans="1:12">
      <c r="A329" s="40"/>
      <c r="B329" s="41"/>
      <c r="C329" s="41"/>
      <c r="D329" s="43"/>
      <c r="E329" s="42"/>
      <c r="F329" s="43"/>
      <c r="G329" s="29"/>
      <c r="H329" s="29"/>
      <c r="I329" s="29"/>
      <c r="J329" s="29"/>
      <c r="K329" s="29"/>
      <c r="L329" s="29"/>
    </row>
    <row r="330" spans="1:12">
      <c r="A330" s="52"/>
      <c r="B330" s="53"/>
      <c r="C330" s="53"/>
      <c r="D330" s="55"/>
      <c r="E330" s="54"/>
      <c r="F330" s="55"/>
      <c r="G330" s="29"/>
      <c r="H330" s="29"/>
      <c r="I330" s="29"/>
      <c r="J330" s="29"/>
      <c r="K330" s="29"/>
      <c r="L330" s="29"/>
    </row>
    <row r="331" spans="1:12">
      <c r="A331" s="40"/>
      <c r="B331" s="41"/>
      <c r="C331" s="41"/>
      <c r="D331" s="43"/>
      <c r="E331" s="42"/>
      <c r="F331" s="43"/>
      <c r="G331" s="29"/>
      <c r="H331" s="29"/>
      <c r="I331" s="29"/>
      <c r="J331" s="29"/>
      <c r="K331" s="29"/>
      <c r="L331" s="29"/>
    </row>
    <row r="332" spans="1:12">
      <c r="A332" s="40" t="s">
        <v>23</v>
      </c>
      <c r="B332" s="41" t="s">
        <v>393</v>
      </c>
      <c r="C332" s="41" t="s">
        <v>401</v>
      </c>
      <c r="D332" s="43" t="s">
        <v>289</v>
      </c>
      <c r="E332" s="42">
        <v>35</v>
      </c>
      <c r="F332" s="41">
        <v>1</v>
      </c>
      <c r="G332" s="48">
        <v>35</v>
      </c>
      <c r="H332" s="29"/>
      <c r="I332" s="29"/>
      <c r="J332" s="29"/>
      <c r="K332" s="29"/>
      <c r="L332" s="29"/>
    </row>
    <row r="333" spans="1:12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</row>
    <row r="334" spans="1:12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</row>
    <row r="335" spans="1:12">
      <c r="A335" s="27" t="s">
        <v>40</v>
      </c>
      <c r="B335" s="27" t="s">
        <v>41</v>
      </c>
      <c r="C335" s="27" t="s">
        <v>42</v>
      </c>
      <c r="D335" s="27" t="s">
        <v>43</v>
      </c>
      <c r="E335" s="28" t="s">
        <v>45</v>
      </c>
      <c r="F335" s="27" t="s">
        <v>46</v>
      </c>
      <c r="G335" s="29"/>
      <c r="H335" s="29"/>
      <c r="I335" s="29"/>
      <c r="J335" s="29"/>
      <c r="K335" s="29"/>
      <c r="L335" s="29"/>
    </row>
    <row r="336" spans="1:12">
      <c r="A336" s="33" t="s">
        <v>23</v>
      </c>
      <c r="B336" s="34" t="s">
        <v>420</v>
      </c>
      <c r="C336" s="34" t="s">
        <v>428</v>
      </c>
      <c r="D336" s="36" t="s">
        <v>459</v>
      </c>
      <c r="E336" s="35">
        <v>44</v>
      </c>
      <c r="F336" s="36">
        <v>1</v>
      </c>
      <c r="G336" s="48">
        <v>44</v>
      </c>
      <c r="H336" s="29"/>
      <c r="I336" s="29"/>
      <c r="J336" s="29"/>
      <c r="K336" s="29"/>
      <c r="L336" s="29"/>
    </row>
    <row r="337" spans="1:12">
      <c r="A337" s="40" t="s">
        <v>23</v>
      </c>
      <c r="B337" s="41" t="s">
        <v>420</v>
      </c>
      <c r="C337" s="41" t="s">
        <v>428</v>
      </c>
      <c r="D337" s="43" t="s">
        <v>460</v>
      </c>
      <c r="E337" s="42">
        <v>44</v>
      </c>
      <c r="F337" s="41">
        <v>2</v>
      </c>
      <c r="G337" s="48">
        <v>88</v>
      </c>
      <c r="H337" s="29"/>
      <c r="I337" s="29"/>
      <c r="J337" s="29"/>
      <c r="K337" s="29"/>
      <c r="L337" s="29"/>
    </row>
    <row r="338" spans="1:12">
      <c r="A338" s="40" t="s">
        <v>23</v>
      </c>
      <c r="B338" s="41" t="s">
        <v>420</v>
      </c>
      <c r="C338" s="41" t="s">
        <v>428</v>
      </c>
      <c r="D338" s="43" t="s">
        <v>461</v>
      </c>
      <c r="E338" s="42">
        <v>44</v>
      </c>
      <c r="F338" s="43">
        <v>1</v>
      </c>
      <c r="G338" s="48">
        <v>44</v>
      </c>
      <c r="H338" s="29"/>
      <c r="I338" s="29"/>
      <c r="J338" s="29"/>
      <c r="K338" s="29"/>
      <c r="L338" s="29"/>
    </row>
    <row r="339" spans="1:12">
      <c r="A339" s="40" t="s">
        <v>23</v>
      </c>
      <c r="B339" s="41" t="s">
        <v>420</v>
      </c>
      <c r="C339" s="41" t="s">
        <v>428</v>
      </c>
      <c r="D339" s="43" t="s">
        <v>462</v>
      </c>
      <c r="E339" s="42">
        <v>44</v>
      </c>
      <c r="F339" s="41">
        <v>1</v>
      </c>
      <c r="G339" s="48">
        <v>44</v>
      </c>
      <c r="H339" s="29"/>
      <c r="I339" s="29"/>
      <c r="J339" s="29"/>
      <c r="K339" s="29"/>
      <c r="L339" s="29"/>
    </row>
    <row r="340" spans="1:12">
      <c r="A340" s="40"/>
      <c r="B340" s="41"/>
      <c r="C340" s="41"/>
      <c r="D340" s="43"/>
      <c r="E340" s="42"/>
      <c r="F340" s="43"/>
      <c r="G340" s="29"/>
      <c r="H340" s="29"/>
      <c r="I340" s="29"/>
      <c r="J340" s="29"/>
      <c r="K340" s="29"/>
      <c r="L340" s="29"/>
    </row>
    <row r="341" spans="1:12">
      <c r="A341" s="52"/>
      <c r="B341" s="53"/>
      <c r="C341" s="53"/>
      <c r="D341" s="55"/>
      <c r="E341" s="54"/>
      <c r="F341" s="53"/>
      <c r="G341" s="29"/>
      <c r="H341" s="29"/>
      <c r="I341" s="29"/>
      <c r="J341" s="29"/>
      <c r="K341" s="29"/>
      <c r="L341" s="29"/>
    </row>
    <row r="342" spans="1:12">
      <c r="A342" s="40"/>
      <c r="B342" s="41"/>
      <c r="C342" s="41"/>
      <c r="D342" s="43"/>
      <c r="E342" s="42"/>
      <c r="F342" s="43"/>
      <c r="G342" s="29"/>
      <c r="H342" s="29"/>
      <c r="I342" s="29"/>
      <c r="J342" s="29"/>
      <c r="K342" s="29"/>
      <c r="L342" s="29"/>
    </row>
    <row r="343" spans="1:12">
      <c r="A343" s="40" t="s">
        <v>23</v>
      </c>
      <c r="B343" s="41" t="s">
        <v>420</v>
      </c>
      <c r="C343" s="41" t="s">
        <v>463</v>
      </c>
      <c r="D343" s="43" t="s">
        <v>464</v>
      </c>
      <c r="E343" s="42">
        <v>60</v>
      </c>
      <c r="F343" s="41">
        <v>4</v>
      </c>
      <c r="G343" s="48">
        <v>240</v>
      </c>
      <c r="H343" s="29"/>
      <c r="I343" s="29"/>
      <c r="J343" s="29"/>
      <c r="K343" s="29"/>
      <c r="L343" s="29"/>
    </row>
    <row r="344" spans="1:12">
      <c r="A344" s="40" t="s">
        <v>23</v>
      </c>
      <c r="B344" s="41" t="s">
        <v>420</v>
      </c>
      <c r="C344" s="41" t="s">
        <v>463</v>
      </c>
      <c r="D344" s="43" t="s">
        <v>465</v>
      </c>
      <c r="E344" s="42">
        <v>50</v>
      </c>
      <c r="F344" s="41">
        <v>1</v>
      </c>
      <c r="G344" s="48">
        <v>50</v>
      </c>
      <c r="H344" s="29"/>
      <c r="I344" s="29"/>
      <c r="J344" s="29"/>
      <c r="K344" s="29"/>
      <c r="L344" s="29"/>
    </row>
    <row r="345" spans="1:12">
      <c r="A345" s="40" t="s">
        <v>23</v>
      </c>
      <c r="B345" s="41" t="s">
        <v>420</v>
      </c>
      <c r="C345" s="41" t="s">
        <v>463</v>
      </c>
      <c r="D345" s="43" t="s">
        <v>422</v>
      </c>
      <c r="E345" s="42">
        <v>60</v>
      </c>
      <c r="F345" s="41">
        <v>2</v>
      </c>
      <c r="G345" s="48">
        <v>120</v>
      </c>
      <c r="H345" s="29"/>
      <c r="I345" s="29"/>
      <c r="J345" s="29"/>
      <c r="K345" s="29"/>
      <c r="L345" s="29"/>
    </row>
    <row r="346" spans="1:12">
      <c r="A346" s="40" t="s">
        <v>23</v>
      </c>
      <c r="B346" s="41" t="s">
        <v>420</v>
      </c>
      <c r="C346" s="41" t="s">
        <v>463</v>
      </c>
      <c r="D346" s="43" t="s">
        <v>462</v>
      </c>
      <c r="E346" s="42">
        <v>40</v>
      </c>
      <c r="F346" s="41">
        <v>1</v>
      </c>
      <c r="G346" s="48">
        <v>40</v>
      </c>
      <c r="H346" s="29"/>
      <c r="I346" s="29"/>
      <c r="J346" s="29"/>
      <c r="K346" s="29"/>
      <c r="L346" s="29"/>
    </row>
    <row r="347" spans="1:12">
      <c r="A347" s="40"/>
      <c r="B347" s="41"/>
      <c r="C347" s="41"/>
      <c r="D347" s="43"/>
      <c r="E347" s="42"/>
      <c r="F347" s="43"/>
      <c r="G347" s="29"/>
      <c r="H347" s="29"/>
      <c r="I347" s="29"/>
      <c r="J347" s="29"/>
      <c r="K347" s="29"/>
      <c r="L347" s="29"/>
    </row>
    <row r="348" spans="1:12">
      <c r="A348" s="52"/>
      <c r="B348" s="53"/>
      <c r="C348" s="53"/>
      <c r="D348" s="55"/>
      <c r="E348" s="54"/>
      <c r="F348" s="55"/>
      <c r="G348" s="29"/>
      <c r="H348" s="29"/>
      <c r="I348" s="29"/>
      <c r="J348" s="29"/>
      <c r="K348" s="29"/>
      <c r="L348" s="29"/>
    </row>
    <row r="349" spans="1:12">
      <c r="A349" s="40"/>
      <c r="B349" s="41"/>
      <c r="C349" s="41"/>
      <c r="D349" s="43"/>
      <c r="E349" s="42"/>
      <c r="F349" s="43"/>
      <c r="G349" s="29"/>
      <c r="H349" s="29"/>
      <c r="I349" s="29"/>
      <c r="J349" s="29"/>
      <c r="K349" s="29"/>
      <c r="L349" s="29"/>
    </row>
    <row r="350" spans="1:12">
      <c r="A350" s="40" t="s">
        <v>23</v>
      </c>
      <c r="B350" s="41" t="s">
        <v>420</v>
      </c>
      <c r="C350" s="41" t="s">
        <v>418</v>
      </c>
      <c r="D350" s="43" t="s">
        <v>465</v>
      </c>
      <c r="E350" s="42">
        <v>40</v>
      </c>
      <c r="F350" s="41">
        <v>1</v>
      </c>
      <c r="G350" s="48">
        <v>40</v>
      </c>
      <c r="H350" s="29"/>
      <c r="I350" s="29"/>
      <c r="J350" s="29"/>
      <c r="K350" s="29"/>
      <c r="L350" s="29"/>
    </row>
    <row r="351" spans="1:12">
      <c r="A351" s="40"/>
      <c r="B351" s="41"/>
      <c r="C351" s="41"/>
      <c r="D351" s="43"/>
      <c r="E351" s="42"/>
      <c r="F351" s="43"/>
      <c r="G351" s="29"/>
      <c r="H351" s="29"/>
      <c r="I351" s="29"/>
      <c r="J351" s="29"/>
      <c r="K351" s="29"/>
      <c r="L351" s="29"/>
    </row>
    <row r="352" spans="1:12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</row>
    <row r="353" spans="1:12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</row>
    <row r="354" spans="1:12">
      <c r="A354" s="27" t="s">
        <v>40</v>
      </c>
      <c r="B354" s="27" t="s">
        <v>41</v>
      </c>
      <c r="C354" s="27" t="s">
        <v>42</v>
      </c>
      <c r="D354" s="27" t="s">
        <v>43</v>
      </c>
      <c r="E354" s="28" t="s">
        <v>45</v>
      </c>
      <c r="F354" s="27" t="s">
        <v>46</v>
      </c>
      <c r="G354" s="29"/>
      <c r="H354" s="29"/>
      <c r="I354" s="29"/>
      <c r="J354" s="29"/>
      <c r="K354" s="29"/>
      <c r="L354" s="29"/>
    </row>
    <row r="355" spans="1:12">
      <c r="A355" s="111"/>
      <c r="B355" s="112"/>
      <c r="C355" s="112"/>
      <c r="D355" s="36"/>
      <c r="E355" s="35"/>
      <c r="F355" s="112"/>
      <c r="G355" s="29"/>
      <c r="H355" s="29"/>
      <c r="I355" s="29"/>
      <c r="J355" s="29"/>
      <c r="K355" s="29"/>
      <c r="L355" s="29"/>
    </row>
    <row r="356" spans="1:12">
      <c r="A356" s="89" t="s">
        <v>23</v>
      </c>
      <c r="B356" s="43" t="s">
        <v>438</v>
      </c>
      <c r="C356" s="43" t="s">
        <v>389</v>
      </c>
      <c r="D356" s="43" t="s">
        <v>466</v>
      </c>
      <c r="E356" s="42">
        <v>90</v>
      </c>
      <c r="F356" s="43">
        <v>1</v>
      </c>
      <c r="G356" s="48">
        <v>90</v>
      </c>
      <c r="H356" s="29"/>
      <c r="I356" s="29"/>
      <c r="J356" s="29"/>
      <c r="K356" s="29"/>
      <c r="L356" s="29"/>
    </row>
    <row r="357" spans="1:12">
      <c r="A357" s="89" t="s">
        <v>23</v>
      </c>
      <c r="B357" s="43" t="s">
        <v>438</v>
      </c>
      <c r="C357" s="43" t="s">
        <v>389</v>
      </c>
      <c r="D357" s="43" t="s">
        <v>380</v>
      </c>
      <c r="E357" s="42">
        <v>42</v>
      </c>
      <c r="F357" s="43">
        <v>4</v>
      </c>
      <c r="G357" s="48">
        <v>168</v>
      </c>
      <c r="H357" s="29"/>
      <c r="I357" s="29"/>
      <c r="J357" s="29"/>
      <c r="K357" s="29"/>
      <c r="L357" s="29"/>
    </row>
    <row r="358" spans="1:12">
      <c r="A358" s="89" t="s">
        <v>23</v>
      </c>
      <c r="B358" s="43" t="s">
        <v>438</v>
      </c>
      <c r="C358" s="43" t="s">
        <v>389</v>
      </c>
      <c r="D358" s="43" t="s">
        <v>380</v>
      </c>
      <c r="E358" s="42">
        <v>45</v>
      </c>
      <c r="F358" s="43">
        <v>4</v>
      </c>
      <c r="G358" s="48">
        <v>180</v>
      </c>
      <c r="H358" s="29"/>
      <c r="I358" s="29"/>
      <c r="J358" s="29"/>
      <c r="K358" s="29"/>
      <c r="L358" s="29"/>
    </row>
    <row r="359" spans="1:12">
      <c r="A359" s="89" t="s">
        <v>23</v>
      </c>
      <c r="B359" s="43" t="s">
        <v>438</v>
      </c>
      <c r="C359" s="43" t="s">
        <v>389</v>
      </c>
      <c r="D359" s="43" t="s">
        <v>380</v>
      </c>
      <c r="E359" s="42">
        <v>48</v>
      </c>
      <c r="F359" s="43">
        <v>24</v>
      </c>
      <c r="G359" s="48">
        <v>1152</v>
      </c>
      <c r="H359" s="29"/>
      <c r="I359" s="29"/>
      <c r="J359" s="29"/>
      <c r="K359" s="29"/>
      <c r="L359" s="29"/>
    </row>
    <row r="360" spans="1:12">
      <c r="A360" s="89" t="s">
        <v>23</v>
      </c>
      <c r="B360" s="43" t="s">
        <v>438</v>
      </c>
      <c r="C360" s="43" t="s">
        <v>389</v>
      </c>
      <c r="D360" s="43" t="s">
        <v>380</v>
      </c>
      <c r="E360" s="42">
        <v>50</v>
      </c>
      <c r="F360" s="43">
        <v>8</v>
      </c>
      <c r="G360" s="48">
        <v>400</v>
      </c>
      <c r="H360" s="29"/>
      <c r="I360" s="29"/>
      <c r="J360" s="29"/>
      <c r="K360" s="29"/>
      <c r="L360" s="29"/>
    </row>
    <row r="361" spans="1:12">
      <c r="A361" s="89" t="s">
        <v>23</v>
      </c>
      <c r="B361" s="43" t="s">
        <v>438</v>
      </c>
      <c r="C361" s="43" t="s">
        <v>389</v>
      </c>
      <c r="D361" s="43" t="s">
        <v>380</v>
      </c>
      <c r="E361" s="42">
        <v>52</v>
      </c>
      <c r="F361" s="43">
        <v>15</v>
      </c>
      <c r="G361" s="48">
        <v>780</v>
      </c>
      <c r="H361" s="29"/>
      <c r="I361" s="29"/>
      <c r="J361" s="29"/>
      <c r="K361" s="29"/>
      <c r="L361" s="29"/>
    </row>
    <row r="362" spans="1:12">
      <c r="A362" s="89" t="s">
        <v>23</v>
      </c>
      <c r="B362" s="43" t="s">
        <v>438</v>
      </c>
      <c r="C362" s="43" t="s">
        <v>389</v>
      </c>
      <c r="D362" s="43" t="s">
        <v>380</v>
      </c>
      <c r="E362" s="42">
        <v>60</v>
      </c>
      <c r="F362" s="43">
        <v>8</v>
      </c>
      <c r="G362" s="48">
        <v>480</v>
      </c>
      <c r="H362" s="29"/>
      <c r="I362" s="29"/>
      <c r="J362" s="29"/>
      <c r="K362" s="29"/>
      <c r="L362" s="29"/>
    </row>
    <row r="363" spans="1:12">
      <c r="A363" s="89" t="s">
        <v>23</v>
      </c>
      <c r="B363" s="43" t="s">
        <v>438</v>
      </c>
      <c r="C363" s="43" t="s">
        <v>389</v>
      </c>
      <c r="D363" s="43" t="s">
        <v>380</v>
      </c>
      <c r="E363" s="109">
        <v>62.5</v>
      </c>
      <c r="F363" s="89">
        <v>1</v>
      </c>
      <c r="G363" s="37">
        <v>62.5</v>
      </c>
      <c r="H363" s="29"/>
      <c r="I363" s="29"/>
      <c r="J363" s="29"/>
      <c r="K363" s="29"/>
      <c r="L363" s="29"/>
    </row>
    <row r="364" spans="1:12">
      <c r="A364" s="89" t="s">
        <v>23</v>
      </c>
      <c r="B364" s="43" t="s">
        <v>438</v>
      </c>
      <c r="C364" s="43" t="s">
        <v>389</v>
      </c>
      <c r="D364" s="43" t="s">
        <v>380</v>
      </c>
      <c r="E364" s="35">
        <v>75</v>
      </c>
      <c r="F364" s="43">
        <v>8</v>
      </c>
      <c r="G364" s="48">
        <v>600</v>
      </c>
      <c r="H364" s="29"/>
      <c r="I364" s="29"/>
      <c r="J364" s="29"/>
      <c r="K364" s="29"/>
      <c r="L364" s="29"/>
    </row>
    <row r="365" spans="1:12">
      <c r="A365" s="89" t="s">
        <v>23</v>
      </c>
      <c r="B365" s="43" t="s">
        <v>438</v>
      </c>
      <c r="C365" s="43" t="s">
        <v>389</v>
      </c>
      <c r="D365" s="43" t="s">
        <v>380</v>
      </c>
      <c r="E365" s="42">
        <v>80</v>
      </c>
      <c r="F365" s="43">
        <v>2</v>
      </c>
      <c r="G365" s="48">
        <v>160</v>
      </c>
      <c r="H365" s="29"/>
      <c r="I365" s="29"/>
      <c r="J365" s="29"/>
      <c r="K365" s="29"/>
      <c r="L365" s="29"/>
    </row>
    <row r="366" spans="1:12">
      <c r="A366" s="89" t="s">
        <v>23</v>
      </c>
      <c r="B366" s="43" t="s">
        <v>438</v>
      </c>
      <c r="C366" s="43" t="s">
        <v>389</v>
      </c>
      <c r="D366" s="43" t="s">
        <v>380</v>
      </c>
      <c r="E366" s="42">
        <v>95</v>
      </c>
      <c r="F366" s="43">
        <v>2</v>
      </c>
      <c r="G366" s="48">
        <v>190</v>
      </c>
      <c r="H366" s="29"/>
      <c r="I366" s="29"/>
      <c r="J366" s="29"/>
      <c r="K366" s="29"/>
      <c r="L366" s="29"/>
    </row>
    <row r="367" spans="1:12">
      <c r="A367" s="89" t="s">
        <v>23</v>
      </c>
      <c r="B367" s="43" t="s">
        <v>438</v>
      </c>
      <c r="C367" s="43" t="s">
        <v>389</v>
      </c>
      <c r="D367" s="43" t="s">
        <v>380</v>
      </c>
      <c r="E367" s="42">
        <v>110</v>
      </c>
      <c r="F367" s="43">
        <v>1</v>
      </c>
      <c r="G367" s="48">
        <v>110</v>
      </c>
      <c r="H367" s="29"/>
      <c r="I367" s="29"/>
      <c r="J367" s="29"/>
      <c r="K367" s="29"/>
      <c r="L367" s="29"/>
    </row>
    <row r="368" spans="1:12">
      <c r="A368" s="89" t="s">
        <v>23</v>
      </c>
      <c r="B368" s="43" t="s">
        <v>438</v>
      </c>
      <c r="C368" s="43" t="s">
        <v>389</v>
      </c>
      <c r="D368" s="43" t="s">
        <v>283</v>
      </c>
      <c r="E368" s="42">
        <v>42</v>
      </c>
      <c r="F368" s="43">
        <v>4</v>
      </c>
      <c r="G368" s="48">
        <v>168</v>
      </c>
      <c r="H368" s="29"/>
      <c r="I368" s="29"/>
      <c r="J368" s="29"/>
      <c r="K368" s="29"/>
      <c r="L368" s="29"/>
    </row>
    <row r="369" spans="1:12">
      <c r="A369" s="89" t="s">
        <v>23</v>
      </c>
      <c r="B369" s="43" t="s">
        <v>438</v>
      </c>
      <c r="C369" s="43" t="s">
        <v>389</v>
      </c>
      <c r="D369" s="43" t="s">
        <v>283</v>
      </c>
      <c r="E369" s="42">
        <v>45</v>
      </c>
      <c r="F369" s="43">
        <v>4</v>
      </c>
      <c r="G369" s="48">
        <v>180</v>
      </c>
      <c r="H369" s="29"/>
      <c r="I369" s="29"/>
      <c r="J369" s="29"/>
      <c r="K369" s="29"/>
      <c r="L369" s="29"/>
    </row>
    <row r="370" spans="1:12">
      <c r="A370" s="89" t="s">
        <v>23</v>
      </c>
      <c r="B370" s="43" t="s">
        <v>438</v>
      </c>
      <c r="C370" s="43" t="s">
        <v>389</v>
      </c>
      <c r="D370" s="43" t="s">
        <v>283</v>
      </c>
      <c r="E370" s="42">
        <v>48</v>
      </c>
      <c r="F370" s="43">
        <v>23</v>
      </c>
      <c r="G370" s="48">
        <v>1104</v>
      </c>
      <c r="H370" s="29"/>
      <c r="I370" s="29"/>
      <c r="J370" s="29"/>
      <c r="K370" s="29"/>
      <c r="L370" s="29"/>
    </row>
    <row r="371" spans="1:12">
      <c r="A371" s="89" t="s">
        <v>23</v>
      </c>
      <c r="B371" s="43" t="s">
        <v>438</v>
      </c>
      <c r="C371" s="43" t="s">
        <v>389</v>
      </c>
      <c r="D371" s="43" t="s">
        <v>283</v>
      </c>
      <c r="E371" s="42">
        <v>50</v>
      </c>
      <c r="F371" s="43">
        <v>1</v>
      </c>
      <c r="G371" s="48">
        <v>50</v>
      </c>
      <c r="H371" s="29"/>
      <c r="I371" s="29"/>
      <c r="J371" s="29"/>
      <c r="K371" s="29"/>
      <c r="L371" s="29"/>
    </row>
    <row r="372" spans="1:12">
      <c r="A372" s="89" t="s">
        <v>23</v>
      </c>
      <c r="B372" s="43" t="s">
        <v>438</v>
      </c>
      <c r="C372" s="43" t="s">
        <v>389</v>
      </c>
      <c r="D372" s="43" t="s">
        <v>283</v>
      </c>
      <c r="E372" s="109">
        <v>62.5</v>
      </c>
      <c r="F372" s="89">
        <v>2</v>
      </c>
      <c r="G372" s="37">
        <v>125</v>
      </c>
      <c r="H372" s="29"/>
      <c r="I372" s="29"/>
      <c r="J372" s="29"/>
      <c r="K372" s="29"/>
      <c r="L372" s="29"/>
    </row>
    <row r="373" spans="1:12">
      <c r="A373" s="89" t="s">
        <v>23</v>
      </c>
      <c r="B373" s="43" t="s">
        <v>438</v>
      </c>
      <c r="C373" s="43" t="s">
        <v>389</v>
      </c>
      <c r="D373" s="43" t="s">
        <v>283</v>
      </c>
      <c r="E373" s="35">
        <v>65</v>
      </c>
      <c r="F373" s="43">
        <v>1</v>
      </c>
      <c r="G373" s="48">
        <v>65</v>
      </c>
      <c r="H373" s="29"/>
      <c r="I373" s="29"/>
      <c r="J373" s="29"/>
      <c r="K373" s="29"/>
      <c r="L373" s="29"/>
    </row>
    <row r="374" spans="1:12">
      <c r="A374" s="89" t="s">
        <v>23</v>
      </c>
      <c r="B374" s="43" t="s">
        <v>438</v>
      </c>
      <c r="C374" s="43" t="s">
        <v>389</v>
      </c>
      <c r="D374" s="43" t="s">
        <v>283</v>
      </c>
      <c r="E374" s="42">
        <v>70</v>
      </c>
      <c r="F374" s="43">
        <v>1</v>
      </c>
      <c r="G374" s="48">
        <v>70</v>
      </c>
      <c r="H374" s="29"/>
      <c r="I374" s="29"/>
      <c r="J374" s="29"/>
      <c r="K374" s="29"/>
      <c r="L374" s="29"/>
    </row>
    <row r="375" spans="1:12">
      <c r="A375" s="89" t="s">
        <v>23</v>
      </c>
      <c r="B375" s="43" t="s">
        <v>438</v>
      </c>
      <c r="C375" s="43" t="s">
        <v>389</v>
      </c>
      <c r="D375" s="43" t="s">
        <v>283</v>
      </c>
      <c r="E375" s="42">
        <v>75</v>
      </c>
      <c r="F375" s="43">
        <v>4</v>
      </c>
      <c r="G375" s="48">
        <v>300</v>
      </c>
      <c r="H375" s="29"/>
      <c r="I375" s="29"/>
      <c r="J375" s="29"/>
      <c r="K375" s="29"/>
      <c r="L375" s="29"/>
    </row>
    <row r="376" spans="1:12">
      <c r="A376" s="89" t="s">
        <v>23</v>
      </c>
      <c r="B376" s="43" t="s">
        <v>438</v>
      </c>
      <c r="C376" s="43" t="s">
        <v>389</v>
      </c>
      <c r="D376" s="43" t="s">
        <v>283</v>
      </c>
      <c r="E376" s="42">
        <v>80</v>
      </c>
      <c r="F376" s="43">
        <v>1</v>
      </c>
      <c r="G376" s="48">
        <v>80</v>
      </c>
      <c r="H376" s="29"/>
      <c r="I376" s="29"/>
      <c r="J376" s="29"/>
      <c r="K376" s="29"/>
      <c r="L376" s="29"/>
    </row>
    <row r="377" spans="1:12">
      <c r="A377" s="89" t="s">
        <v>23</v>
      </c>
      <c r="B377" s="43" t="s">
        <v>438</v>
      </c>
      <c r="C377" s="43" t="s">
        <v>389</v>
      </c>
      <c r="D377" s="43" t="s">
        <v>283</v>
      </c>
      <c r="E377" s="42">
        <v>100</v>
      </c>
      <c r="F377" s="43">
        <v>1</v>
      </c>
      <c r="G377" s="48">
        <v>100</v>
      </c>
      <c r="H377" s="29"/>
      <c r="I377" s="29"/>
      <c r="J377" s="29"/>
      <c r="K377" s="29"/>
      <c r="L377" s="29"/>
    </row>
    <row r="378" spans="1:12">
      <c r="A378" s="89" t="s">
        <v>23</v>
      </c>
      <c r="B378" s="43" t="s">
        <v>438</v>
      </c>
      <c r="C378" s="43" t="s">
        <v>389</v>
      </c>
      <c r="D378" s="43" t="s">
        <v>289</v>
      </c>
      <c r="E378" s="42">
        <v>48</v>
      </c>
      <c r="F378" s="43">
        <v>6</v>
      </c>
      <c r="G378" s="48">
        <v>288</v>
      </c>
      <c r="H378" s="29"/>
      <c r="I378" s="29"/>
      <c r="J378" s="29"/>
      <c r="K378" s="29"/>
      <c r="L378" s="29"/>
    </row>
    <row r="379" spans="1:12">
      <c r="A379" s="89" t="s">
        <v>23</v>
      </c>
      <c r="B379" s="43" t="s">
        <v>438</v>
      </c>
      <c r="C379" s="43" t="s">
        <v>389</v>
      </c>
      <c r="D379" s="43" t="s">
        <v>289</v>
      </c>
      <c r="E379" s="42">
        <v>50</v>
      </c>
      <c r="F379" s="43">
        <v>2</v>
      </c>
      <c r="G379" s="48">
        <v>100</v>
      </c>
      <c r="H379" s="29"/>
      <c r="I379" s="29"/>
      <c r="J379" s="29"/>
      <c r="K379" s="29"/>
      <c r="L379" s="29"/>
    </row>
    <row r="380" spans="1:12">
      <c r="A380" s="89" t="s">
        <v>23</v>
      </c>
      <c r="B380" s="43" t="s">
        <v>438</v>
      </c>
      <c r="C380" s="43" t="s">
        <v>389</v>
      </c>
      <c r="D380" s="43" t="s">
        <v>289</v>
      </c>
      <c r="E380" s="42">
        <v>60</v>
      </c>
      <c r="F380" s="43">
        <v>2</v>
      </c>
      <c r="G380" s="48">
        <v>120</v>
      </c>
      <c r="H380" s="29"/>
      <c r="I380" s="29"/>
      <c r="J380" s="29"/>
      <c r="K380" s="29"/>
      <c r="L380" s="29"/>
    </row>
    <row r="381" spans="1:12">
      <c r="A381" s="89" t="s">
        <v>23</v>
      </c>
      <c r="B381" s="43" t="s">
        <v>438</v>
      </c>
      <c r="C381" s="43" t="s">
        <v>389</v>
      </c>
      <c r="D381" s="43" t="s">
        <v>289</v>
      </c>
      <c r="E381" s="109">
        <v>62.5</v>
      </c>
      <c r="F381" s="89">
        <v>1</v>
      </c>
      <c r="G381" s="37">
        <v>62.5</v>
      </c>
      <c r="H381" s="29"/>
      <c r="I381" s="29"/>
      <c r="J381" s="29"/>
      <c r="K381" s="29"/>
      <c r="L381" s="29"/>
    </row>
    <row r="382" spans="1:12">
      <c r="A382" s="89" t="s">
        <v>23</v>
      </c>
      <c r="B382" s="43" t="s">
        <v>438</v>
      </c>
      <c r="C382" s="43" t="s">
        <v>389</v>
      </c>
      <c r="D382" s="43" t="s">
        <v>291</v>
      </c>
      <c r="E382" s="35">
        <v>42</v>
      </c>
      <c r="F382" s="43">
        <v>1</v>
      </c>
      <c r="G382" s="48">
        <v>42</v>
      </c>
      <c r="H382" s="29"/>
      <c r="I382" s="29"/>
      <c r="J382" s="29"/>
      <c r="K382" s="29"/>
      <c r="L382" s="29"/>
    </row>
    <row r="383" spans="1:12">
      <c r="A383" s="89" t="s">
        <v>23</v>
      </c>
      <c r="B383" s="43" t="s">
        <v>438</v>
      </c>
      <c r="C383" s="43" t="s">
        <v>389</v>
      </c>
      <c r="D383" s="43" t="s">
        <v>291</v>
      </c>
      <c r="E383" s="42">
        <v>48</v>
      </c>
      <c r="F383" s="43">
        <v>4</v>
      </c>
      <c r="G383" s="48">
        <v>192</v>
      </c>
      <c r="H383" s="29"/>
      <c r="I383" s="29"/>
      <c r="J383" s="29"/>
      <c r="K383" s="29"/>
      <c r="L383" s="29"/>
    </row>
    <row r="384" spans="1:12">
      <c r="A384" s="89" t="s">
        <v>23</v>
      </c>
      <c r="B384" s="43" t="s">
        <v>438</v>
      </c>
      <c r="C384" s="43" t="s">
        <v>389</v>
      </c>
      <c r="D384" s="43" t="s">
        <v>291</v>
      </c>
      <c r="E384" s="42">
        <v>50</v>
      </c>
      <c r="F384" s="43">
        <v>2</v>
      </c>
      <c r="G384" s="48">
        <v>100</v>
      </c>
      <c r="H384" s="29"/>
      <c r="I384" s="29"/>
      <c r="J384" s="29"/>
      <c r="K384" s="29"/>
      <c r="L384" s="29"/>
    </row>
    <row r="385" spans="1:12">
      <c r="A385" s="89" t="s">
        <v>23</v>
      </c>
      <c r="B385" s="43" t="s">
        <v>438</v>
      </c>
      <c r="C385" s="43" t="s">
        <v>389</v>
      </c>
      <c r="D385" s="43" t="s">
        <v>291</v>
      </c>
      <c r="E385" s="42">
        <v>52</v>
      </c>
      <c r="F385" s="43">
        <v>1</v>
      </c>
      <c r="G385" s="48">
        <v>52</v>
      </c>
      <c r="H385" s="29"/>
      <c r="I385" s="29"/>
      <c r="J385" s="29"/>
      <c r="K385" s="29"/>
      <c r="L385" s="29"/>
    </row>
    <row r="386" spans="1:12">
      <c r="A386" s="89" t="s">
        <v>23</v>
      </c>
      <c r="B386" s="43" t="s">
        <v>438</v>
      </c>
      <c r="C386" s="43" t="s">
        <v>389</v>
      </c>
      <c r="D386" s="43" t="s">
        <v>291</v>
      </c>
      <c r="E386" s="42">
        <v>60</v>
      </c>
      <c r="F386" s="43">
        <v>3</v>
      </c>
      <c r="G386" s="48">
        <v>180</v>
      </c>
      <c r="H386" s="29"/>
      <c r="I386" s="29"/>
      <c r="J386" s="29"/>
      <c r="K386" s="29"/>
      <c r="L386" s="29"/>
    </row>
    <row r="387" spans="1:12">
      <c r="A387" s="89" t="s">
        <v>23</v>
      </c>
      <c r="B387" s="43" t="s">
        <v>438</v>
      </c>
      <c r="C387" s="43" t="s">
        <v>389</v>
      </c>
      <c r="D387" s="43" t="s">
        <v>293</v>
      </c>
      <c r="E387" s="42">
        <v>42</v>
      </c>
      <c r="F387" s="43">
        <v>1</v>
      </c>
      <c r="G387" s="48">
        <v>42</v>
      </c>
      <c r="H387" s="29"/>
      <c r="I387" s="29"/>
      <c r="J387" s="29"/>
      <c r="K387" s="29"/>
      <c r="L387" s="29"/>
    </row>
    <row r="388" spans="1:12">
      <c r="A388" s="89" t="s">
        <v>23</v>
      </c>
      <c r="B388" s="43" t="s">
        <v>438</v>
      </c>
      <c r="C388" s="43" t="s">
        <v>389</v>
      </c>
      <c r="D388" s="43" t="s">
        <v>293</v>
      </c>
      <c r="E388" s="42">
        <v>48</v>
      </c>
      <c r="F388" s="43">
        <v>3</v>
      </c>
      <c r="G388" s="48">
        <v>144</v>
      </c>
      <c r="H388" s="29"/>
      <c r="I388" s="29"/>
      <c r="J388" s="29"/>
      <c r="K388" s="29"/>
      <c r="L388" s="29"/>
    </row>
    <row r="389" spans="1:12">
      <c r="A389" s="89" t="s">
        <v>23</v>
      </c>
      <c r="B389" s="43" t="s">
        <v>438</v>
      </c>
      <c r="C389" s="43" t="s">
        <v>389</v>
      </c>
      <c r="D389" s="43" t="s">
        <v>293</v>
      </c>
      <c r="E389" s="42">
        <v>50</v>
      </c>
      <c r="F389" s="43">
        <v>2</v>
      </c>
      <c r="G389" s="48">
        <v>100</v>
      </c>
      <c r="H389" s="29"/>
      <c r="I389" s="29"/>
      <c r="J389" s="29"/>
      <c r="K389" s="29"/>
      <c r="L389" s="29"/>
    </row>
    <row r="390" spans="1:12">
      <c r="A390" s="89" t="s">
        <v>23</v>
      </c>
      <c r="B390" s="43" t="s">
        <v>438</v>
      </c>
      <c r="C390" s="43" t="s">
        <v>389</v>
      </c>
      <c r="D390" s="43" t="s">
        <v>293</v>
      </c>
      <c r="E390" s="109">
        <v>62.5</v>
      </c>
      <c r="F390" s="89">
        <v>2</v>
      </c>
      <c r="G390" s="37">
        <v>125</v>
      </c>
      <c r="H390" s="29"/>
      <c r="I390" s="29"/>
      <c r="J390" s="29"/>
      <c r="K390" s="29"/>
      <c r="L390" s="29"/>
    </row>
    <row r="391" spans="1:12">
      <c r="A391" s="89" t="s">
        <v>23</v>
      </c>
      <c r="B391" s="43" t="s">
        <v>438</v>
      </c>
      <c r="C391" s="43" t="s">
        <v>389</v>
      </c>
      <c r="D391" s="43" t="s">
        <v>293</v>
      </c>
      <c r="E391" s="35">
        <v>75</v>
      </c>
      <c r="F391" s="43">
        <v>1</v>
      </c>
      <c r="G391" s="48">
        <v>75</v>
      </c>
      <c r="H391" s="29"/>
      <c r="I391" s="29"/>
      <c r="J391" s="29"/>
      <c r="K391" s="29"/>
      <c r="L391" s="29"/>
    </row>
    <row r="392" spans="1:12">
      <c r="A392" s="89" t="s">
        <v>23</v>
      </c>
      <c r="B392" s="43" t="s">
        <v>438</v>
      </c>
      <c r="C392" s="43" t="s">
        <v>389</v>
      </c>
      <c r="D392" s="43" t="s">
        <v>293</v>
      </c>
      <c r="E392" s="42">
        <v>80</v>
      </c>
      <c r="F392" s="43">
        <v>2</v>
      </c>
      <c r="G392" s="48">
        <v>160</v>
      </c>
      <c r="H392" s="29"/>
      <c r="I392" s="29"/>
      <c r="J392" s="29"/>
      <c r="K392" s="29"/>
      <c r="L392" s="29"/>
    </row>
    <row r="393" spans="1:12">
      <c r="A393" s="89" t="s">
        <v>23</v>
      </c>
      <c r="B393" s="43" t="s">
        <v>438</v>
      </c>
      <c r="C393" s="43" t="s">
        <v>389</v>
      </c>
      <c r="D393" s="43" t="s">
        <v>391</v>
      </c>
      <c r="E393" s="42">
        <v>40</v>
      </c>
      <c r="F393" s="43">
        <v>2</v>
      </c>
      <c r="G393" s="48">
        <v>80</v>
      </c>
      <c r="H393" s="29"/>
      <c r="I393" s="29"/>
      <c r="J393" s="29"/>
      <c r="K393" s="29"/>
      <c r="L393" s="29"/>
    </row>
    <row r="394" spans="1:12">
      <c r="A394" s="89" t="s">
        <v>23</v>
      </c>
      <c r="B394" s="43" t="s">
        <v>438</v>
      </c>
      <c r="C394" s="43" t="s">
        <v>389</v>
      </c>
      <c r="D394" s="43" t="s">
        <v>392</v>
      </c>
      <c r="E394" s="42">
        <v>35</v>
      </c>
      <c r="F394" s="43">
        <v>1</v>
      </c>
      <c r="G394" s="48">
        <v>35</v>
      </c>
      <c r="H394" s="29"/>
      <c r="I394" s="29"/>
      <c r="J394" s="29"/>
      <c r="K394" s="29"/>
      <c r="L394" s="29"/>
    </row>
    <row r="395" spans="1:12">
      <c r="A395" s="89" t="s">
        <v>23</v>
      </c>
      <c r="B395" s="43" t="s">
        <v>438</v>
      </c>
      <c r="C395" s="43" t="s">
        <v>389</v>
      </c>
      <c r="D395" s="43" t="s">
        <v>392</v>
      </c>
      <c r="E395" s="42">
        <v>40</v>
      </c>
      <c r="F395" s="43">
        <v>2</v>
      </c>
      <c r="G395" s="48">
        <v>80</v>
      </c>
      <c r="H395" s="29"/>
      <c r="I395" s="29"/>
      <c r="J395" s="29"/>
      <c r="K395" s="29"/>
      <c r="L395" s="29"/>
    </row>
    <row r="396" spans="1:12">
      <c r="A396" s="89" t="s">
        <v>23</v>
      </c>
      <c r="B396" s="43" t="s">
        <v>438</v>
      </c>
      <c r="C396" s="43" t="s">
        <v>389</v>
      </c>
      <c r="D396" s="43" t="s">
        <v>392</v>
      </c>
      <c r="E396" s="42">
        <v>48</v>
      </c>
      <c r="F396" s="43">
        <v>2</v>
      </c>
      <c r="G396" s="48">
        <v>96</v>
      </c>
      <c r="H396" s="29"/>
      <c r="I396" s="29"/>
      <c r="J396" s="29"/>
      <c r="K396" s="29"/>
      <c r="L396" s="29"/>
    </row>
    <row r="397" spans="1:12">
      <c r="A397" s="89" t="s">
        <v>23</v>
      </c>
      <c r="B397" s="43" t="s">
        <v>438</v>
      </c>
      <c r="C397" s="43" t="s">
        <v>389</v>
      </c>
      <c r="D397" s="43" t="s">
        <v>392</v>
      </c>
      <c r="E397" s="42">
        <v>60</v>
      </c>
      <c r="F397" s="43">
        <v>1</v>
      </c>
      <c r="G397" s="48">
        <v>60</v>
      </c>
      <c r="H397" s="29"/>
      <c r="I397" s="29"/>
      <c r="J397" s="29"/>
      <c r="K397" s="29"/>
      <c r="L397" s="29"/>
    </row>
    <row r="398" spans="1:12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</row>
    <row r="399" spans="1:12">
      <c r="A399" s="27" t="s">
        <v>40</v>
      </c>
      <c r="B399" s="27" t="s">
        <v>41</v>
      </c>
      <c r="C399" s="27" t="s">
        <v>42</v>
      </c>
      <c r="D399" s="27" t="s">
        <v>43</v>
      </c>
      <c r="E399" s="28" t="s">
        <v>45</v>
      </c>
      <c r="F399" s="27" t="s">
        <v>46</v>
      </c>
      <c r="G399" s="29"/>
      <c r="H399" s="29"/>
      <c r="I399" s="29"/>
      <c r="J399" s="29"/>
      <c r="K399" s="29"/>
      <c r="L399" s="29"/>
    </row>
    <row r="400" spans="1:12">
      <c r="A400" s="113" t="s">
        <v>23</v>
      </c>
      <c r="B400" s="36" t="s">
        <v>393</v>
      </c>
      <c r="C400" s="36" t="s">
        <v>467</v>
      </c>
      <c r="D400" s="36" t="s">
        <v>283</v>
      </c>
      <c r="E400" s="35">
        <v>30</v>
      </c>
      <c r="F400" s="36">
        <v>2</v>
      </c>
      <c r="G400" s="48">
        <v>60</v>
      </c>
      <c r="H400" s="29"/>
      <c r="I400" s="29"/>
      <c r="J400" s="29"/>
      <c r="K400" s="29"/>
      <c r="L400" s="29"/>
    </row>
    <row r="401" spans="1:12">
      <c r="A401" s="89" t="s">
        <v>23</v>
      </c>
      <c r="B401" s="43" t="s">
        <v>393</v>
      </c>
      <c r="C401" s="43" t="s">
        <v>467</v>
      </c>
      <c r="D401" s="43" t="s">
        <v>283</v>
      </c>
      <c r="E401" s="42">
        <v>35</v>
      </c>
      <c r="F401" s="43">
        <v>4</v>
      </c>
      <c r="G401" s="48">
        <v>140</v>
      </c>
      <c r="H401" s="29"/>
      <c r="I401" s="29"/>
      <c r="J401" s="29"/>
      <c r="K401" s="29"/>
      <c r="L401" s="29"/>
    </row>
    <row r="402" spans="1:12">
      <c r="A402" s="89" t="s">
        <v>23</v>
      </c>
      <c r="B402" s="43" t="s">
        <v>393</v>
      </c>
      <c r="C402" s="43" t="s">
        <v>467</v>
      </c>
      <c r="D402" s="43" t="s">
        <v>289</v>
      </c>
      <c r="E402" s="42">
        <v>30</v>
      </c>
      <c r="F402" s="43">
        <v>2</v>
      </c>
      <c r="G402" s="48">
        <v>60</v>
      </c>
      <c r="H402" s="29"/>
      <c r="I402" s="29"/>
      <c r="J402" s="29"/>
      <c r="K402" s="29"/>
      <c r="L402" s="29"/>
    </row>
    <row r="403" spans="1:12">
      <c r="A403" s="89" t="s">
        <v>23</v>
      </c>
      <c r="B403" s="43" t="s">
        <v>393</v>
      </c>
      <c r="C403" s="43" t="s">
        <v>467</v>
      </c>
      <c r="D403" s="43" t="s">
        <v>289</v>
      </c>
      <c r="E403" s="42">
        <v>32</v>
      </c>
      <c r="F403" s="43">
        <v>3</v>
      </c>
      <c r="G403" s="48">
        <v>96</v>
      </c>
      <c r="H403" s="29"/>
      <c r="I403" s="29"/>
      <c r="J403" s="29"/>
      <c r="K403" s="29"/>
      <c r="L403" s="29"/>
    </row>
    <row r="404" spans="1:12">
      <c r="A404" s="89" t="s">
        <v>23</v>
      </c>
      <c r="B404" s="43" t="s">
        <v>393</v>
      </c>
      <c r="C404" s="43" t="s">
        <v>467</v>
      </c>
      <c r="D404" s="43" t="s">
        <v>289</v>
      </c>
      <c r="E404" s="42">
        <v>35</v>
      </c>
      <c r="F404" s="43">
        <v>1</v>
      </c>
      <c r="G404" s="48">
        <v>35</v>
      </c>
      <c r="H404" s="29"/>
      <c r="I404" s="29"/>
      <c r="J404" s="29"/>
      <c r="K404" s="29"/>
      <c r="L404" s="29"/>
    </row>
    <row r="405" spans="1:12">
      <c r="A405" s="89" t="s">
        <v>23</v>
      </c>
      <c r="B405" s="43" t="s">
        <v>393</v>
      </c>
      <c r="C405" s="43" t="s">
        <v>467</v>
      </c>
      <c r="D405" s="43" t="s">
        <v>291</v>
      </c>
      <c r="E405" s="42">
        <v>32</v>
      </c>
      <c r="F405" s="43">
        <v>5</v>
      </c>
      <c r="G405" s="48">
        <v>160</v>
      </c>
      <c r="H405" s="29"/>
      <c r="I405" s="29"/>
      <c r="J405" s="29"/>
      <c r="K405" s="29"/>
      <c r="L405" s="29"/>
    </row>
    <row r="406" spans="1:12">
      <c r="A406" s="89" t="s">
        <v>23</v>
      </c>
      <c r="B406" s="43" t="s">
        <v>393</v>
      </c>
      <c r="C406" s="43" t="s">
        <v>467</v>
      </c>
      <c r="D406" s="43" t="s">
        <v>291</v>
      </c>
      <c r="E406" s="42">
        <v>35</v>
      </c>
      <c r="F406" s="43">
        <v>7</v>
      </c>
      <c r="G406" s="48">
        <v>245</v>
      </c>
      <c r="H406" s="29"/>
      <c r="I406" s="29"/>
      <c r="J406" s="29"/>
      <c r="K406" s="29"/>
      <c r="L406" s="29"/>
    </row>
    <row r="407" spans="1:12">
      <c r="A407" s="89" t="s">
        <v>23</v>
      </c>
      <c r="B407" s="43" t="s">
        <v>393</v>
      </c>
      <c r="C407" s="43" t="s">
        <v>467</v>
      </c>
      <c r="D407" s="43" t="s">
        <v>293</v>
      </c>
      <c r="E407" s="42">
        <v>32</v>
      </c>
      <c r="F407" s="43">
        <v>1</v>
      </c>
      <c r="G407" s="48">
        <v>32</v>
      </c>
      <c r="H407" s="29"/>
      <c r="I407" s="29"/>
      <c r="J407" s="29"/>
      <c r="K407" s="29"/>
      <c r="L407" s="29"/>
    </row>
    <row r="408" spans="1:12">
      <c r="A408" s="89" t="s">
        <v>23</v>
      </c>
      <c r="B408" s="43" t="s">
        <v>393</v>
      </c>
      <c r="C408" s="43" t="s">
        <v>467</v>
      </c>
      <c r="D408" s="43" t="s">
        <v>293</v>
      </c>
      <c r="E408" s="42">
        <v>35</v>
      </c>
      <c r="F408" s="43">
        <v>5</v>
      </c>
      <c r="G408" s="48">
        <v>175</v>
      </c>
      <c r="H408" s="29"/>
      <c r="I408" s="29"/>
      <c r="J408" s="29"/>
      <c r="K408" s="29"/>
      <c r="L408" s="29"/>
    </row>
    <row r="409" spans="1:12">
      <c r="A409" s="89" t="s">
        <v>23</v>
      </c>
      <c r="B409" s="43" t="s">
        <v>393</v>
      </c>
      <c r="C409" s="43" t="s">
        <v>415</v>
      </c>
      <c r="D409" s="43" t="s">
        <v>283</v>
      </c>
      <c r="E409" s="42">
        <v>140</v>
      </c>
      <c r="F409" s="43">
        <v>1</v>
      </c>
      <c r="G409" s="48">
        <v>140</v>
      </c>
      <c r="H409" s="29"/>
      <c r="I409" s="29"/>
      <c r="J409" s="29"/>
      <c r="K409" s="29"/>
      <c r="L409" s="29"/>
    </row>
    <row r="410" spans="1:12">
      <c r="A410" s="89" t="s">
        <v>23</v>
      </c>
      <c r="B410" s="43" t="s">
        <v>393</v>
      </c>
      <c r="C410" s="43" t="s">
        <v>415</v>
      </c>
      <c r="D410" s="43" t="s">
        <v>291</v>
      </c>
      <c r="E410" s="42">
        <v>110</v>
      </c>
      <c r="F410" s="43">
        <v>1</v>
      </c>
      <c r="G410" s="48">
        <v>110</v>
      </c>
      <c r="H410" s="29"/>
      <c r="I410" s="29"/>
      <c r="J410" s="29"/>
      <c r="K410" s="29"/>
      <c r="L410" s="29"/>
    </row>
    <row r="411" spans="1:12">
      <c r="A411" s="89" t="s">
        <v>23</v>
      </c>
      <c r="B411" s="43" t="s">
        <v>393</v>
      </c>
      <c r="C411" s="43" t="s">
        <v>415</v>
      </c>
      <c r="D411" s="43" t="s">
        <v>293</v>
      </c>
      <c r="E411" s="42">
        <v>100</v>
      </c>
      <c r="F411" s="43">
        <v>1</v>
      </c>
      <c r="G411" s="48">
        <v>100</v>
      </c>
      <c r="H411" s="29"/>
      <c r="I411" s="29"/>
      <c r="J411" s="29"/>
      <c r="K411" s="29"/>
      <c r="L411" s="29"/>
    </row>
    <row r="412" spans="1:12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</row>
    <row r="413" spans="1:12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</row>
    <row r="414" spans="1:12">
      <c r="A414" s="27" t="s">
        <v>40</v>
      </c>
      <c r="B414" s="27" t="s">
        <v>41</v>
      </c>
      <c r="C414" s="27" t="s">
        <v>42</v>
      </c>
      <c r="D414" s="27" t="s">
        <v>43</v>
      </c>
      <c r="E414" s="28" t="s">
        <v>45</v>
      </c>
      <c r="F414" s="27" t="s">
        <v>46</v>
      </c>
      <c r="G414" s="29"/>
      <c r="H414" s="29"/>
      <c r="I414" s="29"/>
      <c r="J414" s="29"/>
      <c r="K414" s="29"/>
      <c r="L414" s="29"/>
    </row>
    <row r="415" spans="1:12">
      <c r="A415" s="113" t="s">
        <v>23</v>
      </c>
      <c r="B415" s="36" t="s">
        <v>106</v>
      </c>
      <c r="C415" s="36" t="s">
        <v>396</v>
      </c>
      <c r="D415" s="36" t="s">
        <v>380</v>
      </c>
      <c r="E415" s="35">
        <v>45</v>
      </c>
      <c r="F415" s="36">
        <v>1</v>
      </c>
      <c r="G415" s="48">
        <v>45</v>
      </c>
      <c r="H415" s="29"/>
      <c r="I415" s="29"/>
      <c r="J415" s="29"/>
      <c r="K415" s="29"/>
      <c r="L415" s="29"/>
    </row>
    <row r="416" spans="1:12">
      <c r="A416" s="89" t="s">
        <v>23</v>
      </c>
      <c r="B416" s="43" t="s">
        <v>106</v>
      </c>
      <c r="C416" s="43" t="s">
        <v>396</v>
      </c>
      <c r="D416" s="43" t="s">
        <v>283</v>
      </c>
      <c r="E416" s="42">
        <v>35</v>
      </c>
      <c r="F416" s="43">
        <v>16</v>
      </c>
      <c r="G416" s="48">
        <v>560</v>
      </c>
      <c r="H416" s="29"/>
      <c r="I416" s="29"/>
      <c r="J416" s="29"/>
      <c r="K416" s="29"/>
      <c r="L416" s="29"/>
    </row>
    <row r="417" spans="1:12">
      <c r="A417" s="89" t="s">
        <v>23</v>
      </c>
      <c r="B417" s="43" t="s">
        <v>106</v>
      </c>
      <c r="C417" s="43" t="s">
        <v>403</v>
      </c>
      <c r="D417" s="43" t="s">
        <v>380</v>
      </c>
      <c r="E417" s="42">
        <v>53</v>
      </c>
      <c r="F417" s="43">
        <v>1</v>
      </c>
      <c r="G417" s="48">
        <v>53</v>
      </c>
      <c r="H417" s="29"/>
      <c r="I417" s="29"/>
      <c r="J417" s="29"/>
      <c r="K417" s="29"/>
      <c r="L417" s="29"/>
    </row>
    <row r="418" spans="1:12">
      <c r="A418" s="89" t="s">
        <v>23</v>
      </c>
      <c r="B418" s="43" t="s">
        <v>106</v>
      </c>
      <c r="C418" s="43" t="s">
        <v>401</v>
      </c>
      <c r="D418" s="43" t="s">
        <v>380</v>
      </c>
      <c r="E418" s="42">
        <v>40</v>
      </c>
      <c r="F418" s="43">
        <v>1</v>
      </c>
      <c r="G418" s="48">
        <v>40</v>
      </c>
      <c r="H418" s="29"/>
      <c r="I418" s="29"/>
      <c r="J418" s="29"/>
      <c r="K418" s="29"/>
      <c r="L418" s="29"/>
    </row>
    <row r="419" spans="1:12">
      <c r="A419" s="89" t="s">
        <v>23</v>
      </c>
      <c r="B419" s="43" t="s">
        <v>106</v>
      </c>
      <c r="C419" s="43" t="s">
        <v>401</v>
      </c>
      <c r="D419" s="43" t="s">
        <v>380</v>
      </c>
      <c r="E419" s="42">
        <v>45</v>
      </c>
      <c r="F419" s="43">
        <v>1</v>
      </c>
      <c r="G419" s="48">
        <v>45</v>
      </c>
      <c r="H419" s="29"/>
      <c r="I419" s="29"/>
      <c r="J419" s="29"/>
      <c r="K419" s="29"/>
      <c r="L419" s="29"/>
    </row>
    <row r="420" spans="1:12">
      <c r="A420" s="89" t="s">
        <v>23</v>
      </c>
      <c r="B420" s="43" t="s">
        <v>106</v>
      </c>
      <c r="C420" s="43" t="s">
        <v>401</v>
      </c>
      <c r="D420" s="43" t="s">
        <v>283</v>
      </c>
      <c r="E420" s="42">
        <v>40</v>
      </c>
      <c r="F420" s="43">
        <v>4</v>
      </c>
      <c r="G420" s="48">
        <v>160</v>
      </c>
      <c r="H420" s="29"/>
      <c r="I420" s="29"/>
      <c r="J420" s="29"/>
      <c r="K420" s="29"/>
      <c r="L420" s="29"/>
    </row>
    <row r="421" spans="1:12">
      <c r="A421" s="89" t="s">
        <v>23</v>
      </c>
      <c r="B421" s="43" t="s">
        <v>106</v>
      </c>
      <c r="C421" s="43" t="s">
        <v>394</v>
      </c>
      <c r="D421" s="43" t="s">
        <v>283</v>
      </c>
      <c r="E421" s="42">
        <v>30</v>
      </c>
      <c r="F421" s="43">
        <v>1</v>
      </c>
      <c r="G421" s="48">
        <v>30</v>
      </c>
      <c r="H421" s="29"/>
      <c r="I421" s="29"/>
      <c r="J421" s="29"/>
      <c r="K421" s="29"/>
      <c r="L421" s="29"/>
    </row>
    <row r="422" spans="1:12">
      <c r="A422" s="89" t="s">
        <v>23</v>
      </c>
      <c r="B422" s="43" t="s">
        <v>106</v>
      </c>
      <c r="C422" s="43" t="s">
        <v>394</v>
      </c>
      <c r="D422" s="43" t="s">
        <v>289</v>
      </c>
      <c r="E422" s="42">
        <v>25</v>
      </c>
      <c r="F422" s="43">
        <v>1</v>
      </c>
      <c r="G422" s="48">
        <v>25</v>
      </c>
      <c r="H422" s="29"/>
      <c r="I422" s="29"/>
      <c r="J422" s="29"/>
      <c r="K422" s="29"/>
      <c r="L422" s="29"/>
    </row>
    <row r="423" spans="1:12">
      <c r="A423" s="89" t="s">
        <v>23</v>
      </c>
      <c r="B423" s="43" t="s">
        <v>106</v>
      </c>
      <c r="C423" s="43" t="s">
        <v>394</v>
      </c>
      <c r="D423" s="43" t="s">
        <v>289</v>
      </c>
      <c r="E423" s="42">
        <v>30</v>
      </c>
      <c r="F423" s="43">
        <v>1</v>
      </c>
      <c r="G423" s="48">
        <v>30</v>
      </c>
      <c r="H423" s="29"/>
      <c r="I423" s="29"/>
      <c r="J423" s="29"/>
      <c r="K423" s="29"/>
      <c r="L423" s="29"/>
    </row>
    <row r="424" spans="1:12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</row>
    <row r="425" spans="1:12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</row>
    <row r="426" spans="1:12">
      <c r="A426" s="27" t="s">
        <v>40</v>
      </c>
      <c r="B426" s="27" t="s">
        <v>41</v>
      </c>
      <c r="C426" s="27" t="s">
        <v>42</v>
      </c>
      <c r="D426" s="27" t="s">
        <v>43</v>
      </c>
      <c r="E426" s="28" t="s">
        <v>45</v>
      </c>
      <c r="F426" s="27" t="s">
        <v>46</v>
      </c>
      <c r="G426" s="29"/>
      <c r="H426" s="29"/>
      <c r="I426" s="29"/>
      <c r="J426" s="29"/>
      <c r="K426" s="29"/>
      <c r="L426" s="29"/>
    </row>
    <row r="427" spans="1:12">
      <c r="A427" s="111"/>
      <c r="B427" s="112"/>
      <c r="C427" s="112"/>
      <c r="D427" s="36"/>
      <c r="E427" s="35"/>
      <c r="F427" s="112"/>
      <c r="G427" s="29"/>
      <c r="H427" s="29"/>
      <c r="I427" s="29"/>
      <c r="J427" s="29"/>
      <c r="K427" s="29"/>
      <c r="L427" s="29"/>
    </row>
    <row r="428" spans="1:12">
      <c r="A428" s="89" t="s">
        <v>23</v>
      </c>
      <c r="B428" s="43" t="s">
        <v>438</v>
      </c>
      <c r="C428" s="43" t="s">
        <v>395</v>
      </c>
      <c r="D428" s="43" t="s">
        <v>380</v>
      </c>
      <c r="E428" s="42">
        <v>65</v>
      </c>
      <c r="F428" s="43">
        <v>1</v>
      </c>
      <c r="G428" s="48">
        <v>65</v>
      </c>
      <c r="H428" s="29"/>
      <c r="I428" s="29"/>
      <c r="J428" s="29"/>
      <c r="K428" s="29"/>
      <c r="L428" s="29"/>
    </row>
    <row r="429" spans="1:12">
      <c r="A429" s="89" t="s">
        <v>23</v>
      </c>
      <c r="B429" s="43" t="s">
        <v>438</v>
      </c>
      <c r="C429" s="43" t="s">
        <v>395</v>
      </c>
      <c r="D429" s="43" t="s">
        <v>380</v>
      </c>
      <c r="E429" s="42">
        <v>48</v>
      </c>
      <c r="F429" s="43">
        <v>3</v>
      </c>
      <c r="G429" s="48">
        <v>144</v>
      </c>
      <c r="H429" s="29"/>
      <c r="I429" s="29"/>
      <c r="J429" s="29"/>
      <c r="K429" s="29"/>
      <c r="L429" s="29"/>
    </row>
    <row r="430" spans="1:12">
      <c r="A430" s="89" t="s">
        <v>23</v>
      </c>
      <c r="B430" s="43" t="s">
        <v>438</v>
      </c>
      <c r="C430" s="43" t="s">
        <v>395</v>
      </c>
      <c r="D430" s="43" t="s">
        <v>380</v>
      </c>
      <c r="E430" s="42">
        <v>45</v>
      </c>
      <c r="F430" s="43">
        <v>8</v>
      </c>
      <c r="G430" s="48">
        <v>360</v>
      </c>
      <c r="H430" s="29"/>
      <c r="I430" s="29"/>
      <c r="J430" s="29"/>
      <c r="K430" s="29"/>
      <c r="L430" s="29"/>
    </row>
    <row r="431" spans="1:12">
      <c r="A431" s="89" t="s">
        <v>23</v>
      </c>
      <c r="B431" s="43" t="s">
        <v>438</v>
      </c>
      <c r="C431" s="43" t="s">
        <v>395</v>
      </c>
      <c r="D431" s="43" t="s">
        <v>380</v>
      </c>
      <c r="E431" s="42">
        <v>40</v>
      </c>
      <c r="F431" s="43">
        <v>3</v>
      </c>
      <c r="G431" s="48">
        <v>120</v>
      </c>
      <c r="H431" s="29"/>
      <c r="I431" s="29"/>
      <c r="J431" s="29"/>
      <c r="K431" s="29"/>
      <c r="L431" s="29"/>
    </row>
    <row r="432" spans="1:12">
      <c r="A432" s="89" t="s">
        <v>23</v>
      </c>
      <c r="B432" s="43" t="s">
        <v>438</v>
      </c>
      <c r="C432" s="43" t="s">
        <v>395</v>
      </c>
      <c r="D432" s="43" t="s">
        <v>380</v>
      </c>
      <c r="E432" s="42">
        <v>35</v>
      </c>
      <c r="F432" s="43">
        <v>4</v>
      </c>
      <c r="G432" s="48">
        <v>140</v>
      </c>
      <c r="H432" s="29"/>
      <c r="I432" s="29"/>
      <c r="J432" s="29"/>
      <c r="K432" s="29"/>
      <c r="L432" s="29"/>
    </row>
    <row r="433" spans="1:12">
      <c r="A433" s="89" t="s">
        <v>23</v>
      </c>
      <c r="B433" s="43" t="s">
        <v>438</v>
      </c>
      <c r="C433" s="43" t="s">
        <v>395</v>
      </c>
      <c r="D433" s="43" t="s">
        <v>380</v>
      </c>
      <c r="E433" s="42">
        <v>32</v>
      </c>
      <c r="F433" s="43">
        <v>1</v>
      </c>
      <c r="G433" s="48">
        <v>32</v>
      </c>
      <c r="H433" s="29"/>
      <c r="I433" s="29"/>
      <c r="J433" s="29"/>
      <c r="K433" s="29"/>
      <c r="L433" s="29"/>
    </row>
    <row r="434" spans="1:12">
      <c r="A434" s="89" t="s">
        <v>23</v>
      </c>
      <c r="B434" s="43" t="s">
        <v>438</v>
      </c>
      <c r="C434" s="43" t="s">
        <v>395</v>
      </c>
      <c r="D434" s="43" t="s">
        <v>283</v>
      </c>
      <c r="E434" s="42">
        <v>48</v>
      </c>
      <c r="F434" s="43">
        <v>1</v>
      </c>
      <c r="G434" s="48">
        <v>48</v>
      </c>
      <c r="H434" s="29"/>
      <c r="I434" s="29"/>
      <c r="J434" s="29"/>
      <c r="K434" s="29"/>
      <c r="L434" s="29"/>
    </row>
    <row r="435" spans="1:12">
      <c r="A435" s="89" t="s">
        <v>23</v>
      </c>
      <c r="B435" s="43" t="s">
        <v>438</v>
      </c>
      <c r="C435" s="43" t="s">
        <v>395</v>
      </c>
      <c r="D435" s="43" t="s">
        <v>283</v>
      </c>
      <c r="E435" s="42">
        <v>45</v>
      </c>
      <c r="F435" s="43">
        <v>2</v>
      </c>
      <c r="G435" s="48">
        <v>90</v>
      </c>
      <c r="H435" s="29"/>
      <c r="I435" s="29"/>
      <c r="J435" s="29"/>
      <c r="K435" s="29"/>
      <c r="L435" s="29"/>
    </row>
    <row r="436" spans="1:12">
      <c r="A436" s="89" t="s">
        <v>23</v>
      </c>
      <c r="B436" s="43" t="s">
        <v>438</v>
      </c>
      <c r="C436" s="43" t="s">
        <v>395</v>
      </c>
      <c r="D436" s="43" t="s">
        <v>283</v>
      </c>
      <c r="E436" s="42">
        <v>40</v>
      </c>
      <c r="F436" s="43">
        <v>1</v>
      </c>
      <c r="G436" s="48">
        <v>40</v>
      </c>
      <c r="H436" s="29"/>
      <c r="I436" s="29"/>
      <c r="J436" s="29"/>
      <c r="K436" s="29"/>
      <c r="L436" s="29"/>
    </row>
    <row r="437" spans="1:12">
      <c r="A437" s="89" t="s">
        <v>23</v>
      </c>
      <c r="B437" s="43" t="s">
        <v>438</v>
      </c>
      <c r="C437" s="43" t="s">
        <v>395</v>
      </c>
      <c r="D437" s="43" t="s">
        <v>283</v>
      </c>
      <c r="E437" s="42">
        <v>35</v>
      </c>
      <c r="F437" s="43">
        <v>2</v>
      </c>
      <c r="G437" s="48">
        <v>70</v>
      </c>
      <c r="H437" s="29"/>
      <c r="I437" s="29"/>
      <c r="J437" s="29"/>
      <c r="K437" s="29"/>
      <c r="L437" s="29"/>
    </row>
    <row r="438" spans="1:12">
      <c r="A438" s="89" t="s">
        <v>23</v>
      </c>
      <c r="B438" s="43" t="s">
        <v>438</v>
      </c>
      <c r="C438" s="43" t="s">
        <v>395</v>
      </c>
      <c r="D438" s="43" t="s">
        <v>289</v>
      </c>
      <c r="E438" s="42">
        <v>48</v>
      </c>
      <c r="F438" s="43">
        <v>1</v>
      </c>
      <c r="G438" s="48">
        <v>48</v>
      </c>
      <c r="H438" s="29"/>
      <c r="I438" s="29"/>
      <c r="J438" s="29"/>
      <c r="K438" s="29"/>
      <c r="L438" s="29"/>
    </row>
    <row r="439" spans="1:12">
      <c r="A439" s="89" t="s">
        <v>23</v>
      </c>
      <c r="B439" s="43" t="s">
        <v>438</v>
      </c>
      <c r="C439" s="43" t="s">
        <v>395</v>
      </c>
      <c r="D439" s="43" t="s">
        <v>289</v>
      </c>
      <c r="E439" s="42">
        <v>45</v>
      </c>
      <c r="F439" s="43">
        <v>1</v>
      </c>
      <c r="G439" s="48">
        <v>45</v>
      </c>
      <c r="H439" s="29"/>
      <c r="I439" s="29"/>
      <c r="J439" s="29"/>
      <c r="K439" s="29"/>
      <c r="L439" s="29"/>
    </row>
    <row r="440" spans="1:12">
      <c r="A440" s="89" t="s">
        <v>23</v>
      </c>
      <c r="B440" s="43" t="s">
        <v>438</v>
      </c>
      <c r="C440" s="43" t="s">
        <v>395</v>
      </c>
      <c r="D440" s="43" t="s">
        <v>289</v>
      </c>
      <c r="E440" s="42">
        <v>40</v>
      </c>
      <c r="F440" s="43">
        <v>2</v>
      </c>
      <c r="G440" s="48">
        <v>80</v>
      </c>
      <c r="H440" s="29"/>
      <c r="I440" s="29"/>
      <c r="J440" s="29"/>
      <c r="K440" s="29"/>
      <c r="L440" s="29"/>
    </row>
    <row r="441" spans="1:12">
      <c r="A441" s="89" t="s">
        <v>23</v>
      </c>
      <c r="B441" s="43" t="s">
        <v>438</v>
      </c>
      <c r="C441" s="43" t="s">
        <v>395</v>
      </c>
      <c r="D441" s="43" t="s">
        <v>289</v>
      </c>
      <c r="E441" s="42">
        <v>38</v>
      </c>
      <c r="F441" s="43">
        <v>2</v>
      </c>
      <c r="G441" s="48">
        <v>76</v>
      </c>
      <c r="H441" s="29"/>
      <c r="I441" s="29"/>
      <c r="J441" s="29"/>
      <c r="K441" s="29"/>
      <c r="L441" s="29"/>
    </row>
    <row r="442" spans="1:12">
      <c r="A442" s="89" t="s">
        <v>23</v>
      </c>
      <c r="B442" s="43" t="s">
        <v>438</v>
      </c>
      <c r="C442" s="43" t="s">
        <v>395</v>
      </c>
      <c r="D442" s="43" t="s">
        <v>289</v>
      </c>
      <c r="E442" s="42">
        <v>35</v>
      </c>
      <c r="F442" s="43">
        <v>1</v>
      </c>
      <c r="G442" s="48">
        <v>35</v>
      </c>
      <c r="H442" s="29"/>
      <c r="I442" s="29"/>
      <c r="J442" s="29"/>
      <c r="K442" s="29"/>
      <c r="L442" s="29"/>
    </row>
    <row r="443" spans="1:12">
      <c r="A443" s="89" t="s">
        <v>23</v>
      </c>
      <c r="B443" s="43" t="s">
        <v>438</v>
      </c>
      <c r="C443" s="43" t="s">
        <v>395</v>
      </c>
      <c r="D443" s="43" t="s">
        <v>291</v>
      </c>
      <c r="E443" s="42">
        <v>48</v>
      </c>
      <c r="F443" s="43">
        <v>1</v>
      </c>
      <c r="G443" s="48">
        <v>48</v>
      </c>
      <c r="H443" s="29"/>
      <c r="I443" s="29"/>
      <c r="J443" s="29"/>
      <c r="K443" s="29"/>
      <c r="L443" s="29"/>
    </row>
    <row r="444" spans="1:12">
      <c r="A444" s="89" t="s">
        <v>23</v>
      </c>
      <c r="B444" s="43" t="s">
        <v>438</v>
      </c>
      <c r="C444" s="43" t="s">
        <v>395</v>
      </c>
      <c r="D444" s="43" t="s">
        <v>291</v>
      </c>
      <c r="E444" s="42">
        <v>45</v>
      </c>
      <c r="F444" s="43">
        <v>3</v>
      </c>
      <c r="G444" s="48">
        <v>135</v>
      </c>
      <c r="H444" s="29"/>
      <c r="I444" s="29"/>
      <c r="J444" s="29"/>
      <c r="K444" s="29"/>
      <c r="L444" s="29"/>
    </row>
    <row r="445" spans="1:12">
      <c r="A445" s="89" t="s">
        <v>23</v>
      </c>
      <c r="B445" s="43" t="s">
        <v>438</v>
      </c>
      <c r="C445" s="43" t="s">
        <v>395</v>
      </c>
      <c r="D445" s="43" t="s">
        <v>291</v>
      </c>
      <c r="E445" s="42">
        <v>35</v>
      </c>
      <c r="F445" s="43">
        <v>3</v>
      </c>
      <c r="G445" s="48">
        <v>105</v>
      </c>
      <c r="H445" s="29"/>
      <c r="I445" s="29"/>
      <c r="J445" s="29"/>
      <c r="K445" s="29"/>
      <c r="L445" s="29"/>
    </row>
    <row r="446" spans="1:12">
      <c r="A446" s="89" t="s">
        <v>23</v>
      </c>
      <c r="B446" s="43" t="s">
        <v>438</v>
      </c>
      <c r="C446" s="43" t="s">
        <v>395</v>
      </c>
      <c r="D446" s="43" t="s">
        <v>293</v>
      </c>
      <c r="E446" s="42">
        <v>82</v>
      </c>
      <c r="F446" s="43">
        <v>4</v>
      </c>
      <c r="G446" s="48">
        <v>328</v>
      </c>
      <c r="H446" s="29"/>
      <c r="I446" s="29"/>
      <c r="J446" s="29"/>
      <c r="K446" s="29"/>
      <c r="L446" s="29"/>
    </row>
    <row r="447" spans="1:12">
      <c r="A447" s="89" t="s">
        <v>23</v>
      </c>
      <c r="B447" s="43" t="s">
        <v>438</v>
      </c>
      <c r="C447" s="43" t="s">
        <v>395</v>
      </c>
      <c r="D447" s="43" t="s">
        <v>293</v>
      </c>
      <c r="E447" s="42">
        <v>52</v>
      </c>
      <c r="F447" s="43">
        <v>2</v>
      </c>
      <c r="G447" s="48">
        <v>104</v>
      </c>
      <c r="H447" s="29"/>
      <c r="I447" s="29"/>
      <c r="J447" s="29"/>
      <c r="K447" s="29"/>
      <c r="L447" s="29"/>
    </row>
    <row r="448" spans="1:12">
      <c r="A448" s="89" t="s">
        <v>23</v>
      </c>
      <c r="B448" s="43" t="s">
        <v>438</v>
      </c>
      <c r="C448" s="43" t="s">
        <v>395</v>
      </c>
      <c r="D448" s="43" t="s">
        <v>293</v>
      </c>
      <c r="E448" s="42">
        <v>45</v>
      </c>
      <c r="F448" s="43">
        <v>5</v>
      </c>
      <c r="G448" s="48">
        <v>225</v>
      </c>
      <c r="H448" s="29"/>
      <c r="I448" s="29"/>
      <c r="J448" s="29"/>
      <c r="K448" s="29"/>
      <c r="L448" s="29"/>
    </row>
    <row r="449" spans="1:12">
      <c r="A449" s="89" t="s">
        <v>23</v>
      </c>
      <c r="B449" s="43" t="s">
        <v>438</v>
      </c>
      <c r="C449" s="43" t="s">
        <v>395</v>
      </c>
      <c r="D449" s="43" t="s">
        <v>293</v>
      </c>
      <c r="E449" s="42">
        <v>38</v>
      </c>
      <c r="F449" s="43">
        <v>1</v>
      </c>
      <c r="G449" s="48">
        <v>38</v>
      </c>
      <c r="H449" s="29"/>
      <c r="I449" s="29"/>
      <c r="J449" s="29"/>
      <c r="K449" s="29"/>
      <c r="L449" s="29"/>
    </row>
    <row r="450" spans="1:12">
      <c r="A450" s="89" t="s">
        <v>23</v>
      </c>
      <c r="B450" s="43" t="s">
        <v>438</v>
      </c>
      <c r="C450" s="43" t="s">
        <v>395</v>
      </c>
      <c r="D450" s="43" t="s">
        <v>293</v>
      </c>
      <c r="E450" s="42">
        <v>35</v>
      </c>
      <c r="F450" s="43">
        <v>2</v>
      </c>
      <c r="G450" s="48">
        <v>70</v>
      </c>
      <c r="H450" s="29"/>
      <c r="I450" s="29"/>
      <c r="J450" s="29"/>
      <c r="K450" s="29"/>
      <c r="L450" s="29"/>
    </row>
    <row r="451" spans="1:12">
      <c r="A451" s="89" t="s">
        <v>23</v>
      </c>
      <c r="B451" s="43" t="s">
        <v>438</v>
      </c>
      <c r="C451" s="43" t="s">
        <v>395</v>
      </c>
      <c r="D451" s="43" t="s">
        <v>390</v>
      </c>
      <c r="E451" s="42">
        <v>52</v>
      </c>
      <c r="F451" s="43">
        <v>1</v>
      </c>
      <c r="G451" s="48">
        <v>52</v>
      </c>
      <c r="H451" s="29"/>
      <c r="I451" s="29"/>
      <c r="J451" s="29"/>
      <c r="K451" s="29"/>
      <c r="L451" s="29"/>
    </row>
    <row r="452" spans="1:12">
      <c r="A452" s="89" t="s">
        <v>23</v>
      </c>
      <c r="B452" s="43" t="s">
        <v>438</v>
      </c>
      <c r="C452" s="43" t="s">
        <v>395</v>
      </c>
      <c r="D452" s="43" t="s">
        <v>390</v>
      </c>
      <c r="E452" s="42">
        <v>35</v>
      </c>
      <c r="F452" s="43">
        <v>1</v>
      </c>
      <c r="G452" s="48">
        <v>35</v>
      </c>
      <c r="H452" s="29"/>
      <c r="I452" s="29"/>
      <c r="J452" s="29"/>
      <c r="K452" s="29"/>
      <c r="L452" s="29"/>
    </row>
    <row r="453" spans="1:12">
      <c r="A453" s="89" t="s">
        <v>23</v>
      </c>
      <c r="B453" s="43" t="s">
        <v>438</v>
      </c>
      <c r="C453" s="43" t="s">
        <v>395</v>
      </c>
      <c r="D453" s="43" t="s">
        <v>391</v>
      </c>
      <c r="E453" s="42">
        <v>52</v>
      </c>
      <c r="F453" s="43">
        <v>1</v>
      </c>
      <c r="G453" s="48">
        <v>52</v>
      </c>
      <c r="H453" s="29"/>
      <c r="I453" s="29"/>
      <c r="J453" s="29"/>
      <c r="K453" s="29"/>
      <c r="L453" s="29"/>
    </row>
    <row r="454" spans="1:12">
      <c r="A454" s="89" t="s">
        <v>23</v>
      </c>
      <c r="B454" s="43" t="s">
        <v>438</v>
      </c>
      <c r="C454" s="43" t="s">
        <v>395</v>
      </c>
      <c r="D454" s="43" t="s">
        <v>391</v>
      </c>
      <c r="E454" s="42">
        <v>40</v>
      </c>
      <c r="F454" s="43">
        <v>3</v>
      </c>
      <c r="G454" s="48">
        <v>120</v>
      </c>
      <c r="H454" s="29"/>
      <c r="I454" s="29"/>
      <c r="J454" s="29"/>
      <c r="K454" s="29"/>
      <c r="L454" s="29"/>
    </row>
    <row r="455" spans="1:12">
      <c r="A455" s="89" t="s">
        <v>23</v>
      </c>
      <c r="B455" s="43" t="s">
        <v>438</v>
      </c>
      <c r="C455" s="43" t="s">
        <v>395</v>
      </c>
      <c r="D455" s="43" t="s">
        <v>391</v>
      </c>
      <c r="E455" s="42">
        <v>35</v>
      </c>
      <c r="F455" s="43">
        <v>2</v>
      </c>
      <c r="G455" s="48">
        <v>70</v>
      </c>
      <c r="H455" s="29"/>
      <c r="I455" s="29"/>
      <c r="J455" s="29"/>
      <c r="K455" s="29"/>
      <c r="L455" s="29"/>
    </row>
    <row r="456" spans="1:12">
      <c r="A456" s="89" t="s">
        <v>23</v>
      </c>
      <c r="B456" s="43" t="s">
        <v>438</v>
      </c>
      <c r="C456" s="43" t="s">
        <v>395</v>
      </c>
      <c r="D456" s="43" t="s">
        <v>392</v>
      </c>
      <c r="E456" s="42">
        <v>52</v>
      </c>
      <c r="F456" s="43">
        <v>4</v>
      </c>
      <c r="G456" s="48">
        <v>208</v>
      </c>
      <c r="H456" s="29"/>
      <c r="I456" s="29"/>
      <c r="J456" s="29"/>
      <c r="K456" s="29"/>
      <c r="L456" s="29"/>
    </row>
    <row r="457" spans="1:12">
      <c r="A457" s="89" t="s">
        <v>23</v>
      </c>
      <c r="B457" s="43" t="s">
        <v>438</v>
      </c>
      <c r="C457" s="43" t="s">
        <v>395</v>
      </c>
      <c r="D457" s="43" t="s">
        <v>392</v>
      </c>
      <c r="E457" s="42">
        <v>40</v>
      </c>
      <c r="F457" s="43">
        <v>2</v>
      </c>
      <c r="G457" s="48">
        <v>80</v>
      </c>
      <c r="H457" s="29"/>
      <c r="I457" s="29"/>
      <c r="J457" s="29"/>
      <c r="K457" s="29"/>
      <c r="L457" s="29"/>
    </row>
    <row r="458" spans="1:12">
      <c r="A458" s="89" t="s">
        <v>23</v>
      </c>
      <c r="B458" s="43" t="s">
        <v>438</v>
      </c>
      <c r="C458" s="43" t="s">
        <v>395</v>
      </c>
      <c r="D458" s="43" t="s">
        <v>392</v>
      </c>
      <c r="E458" s="42">
        <v>35</v>
      </c>
      <c r="F458" s="43">
        <v>3</v>
      </c>
      <c r="G458" s="48">
        <v>105</v>
      </c>
      <c r="H458" s="29"/>
      <c r="I458" s="29"/>
      <c r="J458" s="29"/>
      <c r="K458" s="29"/>
      <c r="L458" s="29"/>
    </row>
    <row r="459" spans="1:12">
      <c r="A459" s="46"/>
      <c r="B459" s="46"/>
      <c r="C459" s="46"/>
      <c r="D459" s="46"/>
      <c r="E459" s="45"/>
      <c r="F459" s="46"/>
      <c r="G459" s="29"/>
      <c r="H459" s="29"/>
      <c r="I459" s="29"/>
      <c r="J459" s="29"/>
      <c r="K459" s="29"/>
      <c r="L459" s="29"/>
    </row>
    <row r="460" spans="1:12">
      <c r="A460" s="27" t="s">
        <v>40</v>
      </c>
      <c r="B460" s="27" t="s">
        <v>41</v>
      </c>
      <c r="C460" s="27" t="s">
        <v>42</v>
      </c>
      <c r="D460" s="27" t="s">
        <v>43</v>
      </c>
      <c r="E460" s="28" t="s">
        <v>45</v>
      </c>
      <c r="F460" s="27" t="s">
        <v>46</v>
      </c>
      <c r="G460" s="29"/>
      <c r="H460" s="29"/>
      <c r="I460" s="29"/>
      <c r="J460" s="29"/>
      <c r="K460" s="29"/>
      <c r="L460" s="29"/>
    </row>
    <row r="461" spans="1:12">
      <c r="A461" s="33" t="s">
        <v>448</v>
      </c>
      <c r="B461" s="34" t="s">
        <v>438</v>
      </c>
      <c r="C461" s="34" t="s">
        <v>396</v>
      </c>
      <c r="D461" s="36" t="s">
        <v>380</v>
      </c>
      <c r="E461" s="35">
        <v>100</v>
      </c>
      <c r="F461" s="36">
        <v>5</v>
      </c>
      <c r="G461" s="48">
        <v>500</v>
      </c>
      <c r="H461" s="29"/>
      <c r="I461" s="29"/>
      <c r="J461" s="29"/>
      <c r="K461" s="29"/>
      <c r="L461" s="29"/>
    </row>
    <row r="462" spans="1:12">
      <c r="A462" s="40" t="s">
        <v>448</v>
      </c>
      <c r="B462" s="41" t="s">
        <v>438</v>
      </c>
      <c r="C462" s="41" t="s">
        <v>396</v>
      </c>
      <c r="D462" s="43" t="s">
        <v>283</v>
      </c>
      <c r="E462" s="42">
        <v>100</v>
      </c>
      <c r="F462" s="41">
        <v>2</v>
      </c>
      <c r="G462" s="48">
        <v>200</v>
      </c>
      <c r="H462" s="29"/>
      <c r="I462" s="29"/>
      <c r="J462" s="29"/>
      <c r="K462" s="29"/>
      <c r="L462" s="29"/>
    </row>
    <row r="463" spans="1:12">
      <c r="A463" s="89" t="s">
        <v>448</v>
      </c>
      <c r="B463" s="43" t="s">
        <v>438</v>
      </c>
      <c r="C463" s="41" t="s">
        <v>396</v>
      </c>
      <c r="D463" s="43" t="s">
        <v>289</v>
      </c>
      <c r="E463" s="42">
        <v>100</v>
      </c>
      <c r="F463" s="43">
        <v>2</v>
      </c>
      <c r="G463" s="48">
        <v>200</v>
      </c>
      <c r="H463" s="29"/>
      <c r="I463" s="29"/>
      <c r="J463" s="29"/>
      <c r="K463" s="29"/>
      <c r="L463" s="29"/>
    </row>
    <row r="464" spans="1:12">
      <c r="A464" s="89" t="s">
        <v>448</v>
      </c>
      <c r="B464" s="43" t="s">
        <v>438</v>
      </c>
      <c r="C464" s="41" t="s">
        <v>396</v>
      </c>
      <c r="D464" s="43" t="s">
        <v>291</v>
      </c>
      <c r="E464" s="42">
        <v>100</v>
      </c>
      <c r="F464" s="43">
        <v>2</v>
      </c>
      <c r="G464" s="48">
        <v>200</v>
      </c>
      <c r="H464" s="29"/>
      <c r="I464" s="29"/>
      <c r="J464" s="29"/>
      <c r="K464" s="29"/>
      <c r="L464" s="29"/>
    </row>
    <row r="465" spans="1:12">
      <c r="A465" s="89" t="s">
        <v>448</v>
      </c>
      <c r="B465" s="43" t="s">
        <v>438</v>
      </c>
      <c r="C465" s="41" t="s">
        <v>396</v>
      </c>
      <c r="D465" s="43" t="s">
        <v>293</v>
      </c>
      <c r="E465" s="42">
        <v>100</v>
      </c>
      <c r="F465" s="43">
        <v>17</v>
      </c>
      <c r="G465" s="48">
        <v>1700</v>
      </c>
      <c r="H465" s="29"/>
      <c r="I465" s="29"/>
      <c r="J465" s="29"/>
      <c r="K465" s="29"/>
      <c r="L465" s="29"/>
    </row>
    <row r="466" spans="1:12">
      <c r="A466" s="89" t="s">
        <v>448</v>
      </c>
      <c r="B466" s="43" t="s">
        <v>438</v>
      </c>
      <c r="C466" s="41" t="s">
        <v>396</v>
      </c>
      <c r="D466" s="43" t="s">
        <v>297</v>
      </c>
      <c r="E466" s="42">
        <v>100</v>
      </c>
      <c r="F466" s="43">
        <v>1</v>
      </c>
      <c r="G466" s="48">
        <v>100</v>
      </c>
      <c r="H466" s="29"/>
      <c r="I466" s="29"/>
      <c r="J466" s="29"/>
      <c r="K466" s="29"/>
      <c r="L466" s="29"/>
    </row>
    <row r="467" spans="1:12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</row>
    <row r="468" spans="1:12">
      <c r="A468" s="27" t="s">
        <v>40</v>
      </c>
      <c r="B468" s="27" t="s">
        <v>41</v>
      </c>
      <c r="C468" s="27" t="s">
        <v>42</v>
      </c>
      <c r="D468" s="27" t="s">
        <v>43</v>
      </c>
      <c r="E468" s="28" t="s">
        <v>45</v>
      </c>
      <c r="F468" s="27" t="s">
        <v>46</v>
      </c>
      <c r="G468" s="29"/>
      <c r="H468" s="29"/>
      <c r="I468" s="29"/>
      <c r="J468" s="29"/>
      <c r="K468" s="29"/>
      <c r="L468" s="29"/>
    </row>
    <row r="469" spans="1:12">
      <c r="A469" s="111"/>
      <c r="B469" s="112"/>
      <c r="C469" s="112"/>
      <c r="D469" s="36"/>
      <c r="E469" s="35"/>
      <c r="F469" s="112"/>
      <c r="G469" s="29"/>
      <c r="H469" s="29"/>
      <c r="I469" s="29"/>
      <c r="J469" s="29"/>
      <c r="K469" s="29"/>
      <c r="L469" s="29"/>
    </row>
    <row r="470" spans="1:12">
      <c r="A470" s="89" t="s">
        <v>23</v>
      </c>
      <c r="B470" s="43" t="s">
        <v>438</v>
      </c>
      <c r="C470" s="43" t="s">
        <v>395</v>
      </c>
      <c r="D470" s="43" t="s">
        <v>380</v>
      </c>
      <c r="E470" s="42">
        <v>38</v>
      </c>
      <c r="F470" s="43">
        <v>3</v>
      </c>
      <c r="G470" s="48">
        <v>114</v>
      </c>
      <c r="H470" s="29"/>
      <c r="I470" s="29"/>
      <c r="J470" s="29"/>
      <c r="K470" s="29"/>
      <c r="L470" s="29"/>
    </row>
    <row r="471" spans="1:12">
      <c r="A471" s="89" t="s">
        <v>23</v>
      </c>
      <c r="B471" s="43" t="s">
        <v>438</v>
      </c>
      <c r="C471" s="43" t="s">
        <v>395</v>
      </c>
      <c r="D471" s="43" t="s">
        <v>380</v>
      </c>
      <c r="E471" s="42">
        <v>45</v>
      </c>
      <c r="F471" s="43">
        <v>4</v>
      </c>
      <c r="G471" s="48">
        <v>180</v>
      </c>
      <c r="H471" s="29"/>
      <c r="I471" s="29"/>
      <c r="J471" s="29"/>
      <c r="K471" s="29"/>
      <c r="L471" s="29"/>
    </row>
    <row r="472" spans="1:12">
      <c r="A472" s="89" t="s">
        <v>23</v>
      </c>
      <c r="B472" s="43" t="s">
        <v>438</v>
      </c>
      <c r="C472" s="43" t="s">
        <v>395</v>
      </c>
      <c r="D472" s="43" t="s">
        <v>283</v>
      </c>
      <c r="E472" s="42">
        <v>38</v>
      </c>
      <c r="F472" s="43">
        <v>5</v>
      </c>
      <c r="G472" s="48">
        <v>190</v>
      </c>
      <c r="H472" s="29"/>
      <c r="I472" s="29"/>
      <c r="J472" s="29"/>
      <c r="K472" s="29"/>
      <c r="L472" s="29"/>
    </row>
    <row r="473" spans="1:12">
      <c r="A473" s="89" t="s">
        <v>23</v>
      </c>
      <c r="B473" s="43" t="s">
        <v>438</v>
      </c>
      <c r="C473" s="43" t="s">
        <v>395</v>
      </c>
      <c r="D473" s="43" t="s">
        <v>283</v>
      </c>
      <c r="E473" s="42">
        <v>40</v>
      </c>
      <c r="F473" s="43">
        <v>1</v>
      </c>
      <c r="G473" s="48">
        <v>40</v>
      </c>
      <c r="H473" s="29"/>
      <c r="I473" s="29"/>
      <c r="J473" s="29"/>
      <c r="K473" s="29"/>
      <c r="L473" s="29"/>
    </row>
    <row r="474" spans="1:12">
      <c r="A474" s="89" t="s">
        <v>23</v>
      </c>
      <c r="B474" s="43" t="s">
        <v>438</v>
      </c>
      <c r="C474" s="43" t="s">
        <v>395</v>
      </c>
      <c r="D474" s="43" t="s">
        <v>289</v>
      </c>
      <c r="E474" s="42">
        <v>38</v>
      </c>
      <c r="F474" s="43">
        <v>4</v>
      </c>
      <c r="G474" s="48">
        <v>152</v>
      </c>
      <c r="H474" s="29"/>
      <c r="I474" s="29"/>
      <c r="J474" s="29"/>
      <c r="K474" s="29"/>
      <c r="L474" s="29"/>
    </row>
    <row r="475" spans="1:12">
      <c r="A475" s="89" t="s">
        <v>23</v>
      </c>
      <c r="B475" s="43" t="s">
        <v>438</v>
      </c>
      <c r="C475" s="43" t="s">
        <v>395</v>
      </c>
      <c r="D475" s="43" t="s">
        <v>291</v>
      </c>
      <c r="E475" s="42">
        <v>38</v>
      </c>
      <c r="F475" s="43">
        <v>4</v>
      </c>
      <c r="G475" s="48">
        <v>152</v>
      </c>
      <c r="H475" s="29"/>
      <c r="I475" s="29"/>
      <c r="J475" s="29"/>
      <c r="K475" s="29"/>
      <c r="L475" s="29"/>
    </row>
    <row r="476" spans="1:12">
      <c r="A476" s="89" t="s">
        <v>23</v>
      </c>
      <c r="B476" s="43" t="s">
        <v>438</v>
      </c>
      <c r="C476" s="43" t="s">
        <v>395</v>
      </c>
      <c r="D476" s="43" t="s">
        <v>293</v>
      </c>
      <c r="E476" s="42">
        <v>38</v>
      </c>
      <c r="F476" s="43">
        <v>2</v>
      </c>
      <c r="G476" s="48">
        <v>76</v>
      </c>
      <c r="H476" s="29"/>
      <c r="I476" s="29"/>
      <c r="J476" s="29"/>
      <c r="K476" s="29"/>
      <c r="L476" s="29"/>
    </row>
    <row r="477" spans="1:12">
      <c r="A477" s="89" t="s">
        <v>23</v>
      </c>
      <c r="B477" s="43" t="s">
        <v>438</v>
      </c>
      <c r="C477" s="43" t="s">
        <v>395</v>
      </c>
      <c r="D477" s="43" t="s">
        <v>293</v>
      </c>
      <c r="E477" s="42">
        <v>50</v>
      </c>
      <c r="F477" s="43">
        <v>1</v>
      </c>
      <c r="G477" s="48">
        <v>50</v>
      </c>
      <c r="H477" s="29"/>
      <c r="I477" s="29"/>
      <c r="J477" s="29"/>
      <c r="K477" s="29"/>
      <c r="L477" s="29"/>
    </row>
    <row r="478" spans="1:12">
      <c r="A478" s="89" t="s">
        <v>23</v>
      </c>
      <c r="B478" s="43" t="s">
        <v>438</v>
      </c>
      <c r="C478" s="43" t="s">
        <v>395</v>
      </c>
      <c r="D478" s="43" t="s">
        <v>390</v>
      </c>
      <c r="E478" s="42">
        <v>45</v>
      </c>
      <c r="F478" s="43">
        <v>1</v>
      </c>
      <c r="G478" s="48">
        <v>45</v>
      </c>
      <c r="H478" s="29"/>
      <c r="I478" s="29"/>
      <c r="J478" s="29"/>
      <c r="K478" s="29"/>
      <c r="L478" s="29"/>
    </row>
    <row r="479" spans="1:12">
      <c r="A479" s="89" t="s">
        <v>23</v>
      </c>
      <c r="B479" s="43" t="s">
        <v>438</v>
      </c>
      <c r="C479" s="43" t="s">
        <v>395</v>
      </c>
      <c r="D479" s="43" t="s">
        <v>391</v>
      </c>
      <c r="E479" s="42">
        <v>50</v>
      </c>
      <c r="F479" s="43">
        <v>1</v>
      </c>
      <c r="G479" s="48">
        <v>50</v>
      </c>
      <c r="H479" s="29"/>
      <c r="I479" s="29"/>
      <c r="J479" s="29"/>
      <c r="K479" s="29"/>
      <c r="L479" s="29"/>
    </row>
    <row r="480" spans="1:12">
      <c r="A480" s="89" t="s">
        <v>23</v>
      </c>
      <c r="B480" s="43" t="s">
        <v>438</v>
      </c>
      <c r="C480" s="43" t="s">
        <v>395</v>
      </c>
      <c r="D480" s="43" t="s">
        <v>392</v>
      </c>
      <c r="E480" s="42">
        <v>50</v>
      </c>
      <c r="F480" s="43">
        <v>1</v>
      </c>
      <c r="G480" s="48">
        <v>50</v>
      </c>
      <c r="H480" s="29"/>
      <c r="I480" s="29"/>
      <c r="J480" s="29"/>
      <c r="K480" s="29"/>
      <c r="L480" s="29"/>
    </row>
    <row r="481" spans="1:12">
      <c r="A481" s="89"/>
      <c r="B481" s="43"/>
      <c r="C481" s="43"/>
      <c r="D481" s="43"/>
      <c r="E481" s="42"/>
      <c r="F481" s="43"/>
      <c r="G481" s="29"/>
      <c r="H481" s="29"/>
      <c r="I481" s="29"/>
      <c r="J481" s="29"/>
      <c r="K481" s="29"/>
      <c r="L481" s="29"/>
    </row>
    <row r="482" spans="1:12">
      <c r="A482" s="95"/>
      <c r="B482" s="55"/>
      <c r="C482" s="55"/>
      <c r="D482" s="55"/>
      <c r="E482" s="54"/>
      <c r="F482" s="55"/>
      <c r="G482" s="29"/>
      <c r="H482" s="29"/>
      <c r="I482" s="29"/>
      <c r="J482" s="29"/>
      <c r="K482" s="29"/>
      <c r="L482" s="29"/>
    </row>
    <row r="483" spans="1:12">
      <c r="A483" s="101"/>
      <c r="B483" s="102"/>
      <c r="C483" s="102"/>
      <c r="D483" s="102"/>
      <c r="E483" s="102"/>
      <c r="F483" s="102"/>
      <c r="G483" s="29"/>
      <c r="H483" s="29"/>
      <c r="I483" s="29"/>
      <c r="J483" s="29"/>
      <c r="K483" s="29"/>
      <c r="L483" s="29"/>
    </row>
    <row r="484" spans="1:12">
      <c r="A484" s="89" t="s">
        <v>280</v>
      </c>
      <c r="B484" s="43" t="s">
        <v>434</v>
      </c>
      <c r="C484" s="43" t="s">
        <v>405</v>
      </c>
      <c r="D484" s="43" t="s">
        <v>291</v>
      </c>
      <c r="E484" s="42">
        <v>95</v>
      </c>
      <c r="F484" s="43">
        <v>47</v>
      </c>
      <c r="G484" s="48">
        <v>4465</v>
      </c>
      <c r="H484" s="29"/>
      <c r="I484" s="29"/>
      <c r="J484" s="29"/>
      <c r="K484" s="29"/>
      <c r="L484" s="29"/>
    </row>
    <row r="485" spans="1:12">
      <c r="A485" s="89" t="s">
        <v>280</v>
      </c>
      <c r="B485" s="43" t="s">
        <v>434</v>
      </c>
      <c r="C485" s="43" t="s">
        <v>405</v>
      </c>
      <c r="D485" s="43" t="s">
        <v>293</v>
      </c>
      <c r="E485" s="42">
        <v>95</v>
      </c>
      <c r="F485" s="43">
        <v>39</v>
      </c>
      <c r="G485" s="48">
        <v>3705</v>
      </c>
      <c r="H485" s="29"/>
      <c r="I485" s="29"/>
      <c r="J485" s="29"/>
      <c r="K485" s="29"/>
      <c r="L485" s="29"/>
    </row>
    <row r="486" spans="1:12">
      <c r="A486" s="89" t="s">
        <v>280</v>
      </c>
      <c r="B486" s="43" t="s">
        <v>434</v>
      </c>
      <c r="C486" s="43" t="s">
        <v>405</v>
      </c>
      <c r="D486" s="43" t="s">
        <v>293</v>
      </c>
      <c r="E486" s="42">
        <v>180</v>
      </c>
      <c r="F486" s="43">
        <v>5</v>
      </c>
      <c r="G486" s="48">
        <v>900</v>
      </c>
      <c r="H486" s="29"/>
      <c r="I486" s="29"/>
      <c r="J486" s="29"/>
      <c r="K486" s="29"/>
      <c r="L486" s="29"/>
    </row>
    <row r="487" spans="1:12">
      <c r="A487" s="89"/>
      <c r="B487" s="43"/>
      <c r="C487" s="43"/>
      <c r="D487" s="43"/>
      <c r="E487" s="42"/>
      <c r="F487" s="43"/>
      <c r="G487" s="29"/>
      <c r="H487" s="29"/>
      <c r="I487" s="29"/>
      <c r="J487" s="29"/>
      <c r="K487" s="29"/>
      <c r="L487" s="29"/>
    </row>
    <row r="488" spans="1:12">
      <c r="A488" s="95"/>
      <c r="B488" s="55"/>
      <c r="C488" s="55"/>
      <c r="D488" s="55"/>
      <c r="E488" s="54"/>
      <c r="F488" s="55"/>
      <c r="G488" s="29"/>
      <c r="H488" s="29"/>
      <c r="I488" s="29"/>
      <c r="J488" s="29"/>
      <c r="K488" s="29"/>
      <c r="L488" s="29"/>
    </row>
    <row r="489" spans="1:12">
      <c r="A489" s="101"/>
      <c r="B489" s="102"/>
      <c r="C489" s="102"/>
      <c r="D489" s="102"/>
      <c r="E489" s="102"/>
      <c r="F489" s="102"/>
      <c r="G489" s="29"/>
      <c r="H489" s="29"/>
      <c r="I489" s="29"/>
      <c r="J489" s="29"/>
      <c r="K489" s="29"/>
      <c r="L489" s="29"/>
    </row>
    <row r="490" spans="1:12">
      <c r="A490" s="89" t="s">
        <v>23</v>
      </c>
      <c r="B490" s="43" t="s">
        <v>438</v>
      </c>
      <c r="C490" s="43" t="s">
        <v>425</v>
      </c>
      <c r="D490" s="43" t="s">
        <v>380</v>
      </c>
      <c r="E490" s="42">
        <v>42</v>
      </c>
      <c r="F490" s="43">
        <v>1</v>
      </c>
      <c r="G490" s="48">
        <v>42</v>
      </c>
      <c r="H490" s="29"/>
      <c r="I490" s="29"/>
      <c r="J490" s="29"/>
      <c r="K490" s="29"/>
      <c r="L490" s="29"/>
    </row>
    <row r="491" spans="1:12">
      <c r="A491" s="89" t="s">
        <v>23</v>
      </c>
      <c r="B491" s="43" t="s">
        <v>438</v>
      </c>
      <c r="C491" s="43" t="s">
        <v>425</v>
      </c>
      <c r="D491" s="43" t="s">
        <v>380</v>
      </c>
      <c r="E491" s="42">
        <v>80</v>
      </c>
      <c r="F491" s="43">
        <v>1</v>
      </c>
      <c r="G491" s="48">
        <v>80</v>
      </c>
      <c r="H491" s="29"/>
      <c r="I491" s="29"/>
      <c r="J491" s="29"/>
      <c r="K491" s="29"/>
      <c r="L491" s="29"/>
    </row>
    <row r="492" spans="1:12">
      <c r="A492" s="89" t="s">
        <v>23</v>
      </c>
      <c r="B492" s="43" t="s">
        <v>438</v>
      </c>
      <c r="C492" s="43" t="s">
        <v>425</v>
      </c>
      <c r="D492" s="43" t="s">
        <v>283</v>
      </c>
      <c r="E492" s="42">
        <v>70</v>
      </c>
      <c r="F492" s="43">
        <v>1</v>
      </c>
      <c r="G492" s="48">
        <v>70</v>
      </c>
      <c r="H492" s="29"/>
      <c r="I492" s="29"/>
      <c r="J492" s="29"/>
      <c r="K492" s="29"/>
      <c r="L492" s="29"/>
    </row>
    <row r="493" spans="1:12">
      <c r="A493" s="89" t="s">
        <v>23</v>
      </c>
      <c r="B493" s="43" t="s">
        <v>438</v>
      </c>
      <c r="C493" s="43" t="s">
        <v>425</v>
      </c>
      <c r="D493" s="43" t="s">
        <v>289</v>
      </c>
      <c r="E493" s="42">
        <v>155</v>
      </c>
      <c r="F493" s="43">
        <v>1</v>
      </c>
      <c r="G493" s="48">
        <v>155</v>
      </c>
      <c r="H493" s="29"/>
      <c r="I493" s="29"/>
      <c r="J493" s="29"/>
      <c r="K493" s="29"/>
      <c r="L493" s="29"/>
    </row>
    <row r="494" spans="1:12">
      <c r="A494" s="89" t="s">
        <v>23</v>
      </c>
      <c r="B494" s="43" t="s">
        <v>438</v>
      </c>
      <c r="C494" s="43" t="s">
        <v>425</v>
      </c>
      <c r="D494" s="43" t="s">
        <v>293</v>
      </c>
      <c r="E494" s="42">
        <v>65</v>
      </c>
      <c r="F494" s="43">
        <v>1</v>
      </c>
      <c r="G494" s="48">
        <v>65</v>
      </c>
      <c r="H494" s="29"/>
      <c r="I494" s="29"/>
      <c r="J494" s="29"/>
      <c r="K494" s="29"/>
      <c r="L494" s="29"/>
    </row>
    <row r="495" spans="1:12">
      <c r="A495" s="114"/>
      <c r="B495" s="115"/>
      <c r="C495" s="115"/>
      <c r="D495" s="115"/>
      <c r="E495" s="116"/>
      <c r="F495" s="115"/>
      <c r="G495" s="29"/>
      <c r="H495" s="29"/>
      <c r="I495" s="29"/>
      <c r="J495" s="29"/>
      <c r="K495" s="29"/>
      <c r="L495" s="29"/>
    </row>
    <row r="496" spans="1:12">
      <c r="A496" s="66"/>
      <c r="B496" s="67"/>
      <c r="C496" s="67"/>
      <c r="D496" s="67"/>
      <c r="E496" s="117"/>
      <c r="F496" s="67"/>
      <c r="G496" s="29"/>
      <c r="H496" s="29"/>
      <c r="I496" s="29"/>
      <c r="J496" s="29"/>
      <c r="K496" s="29"/>
      <c r="L496" s="29"/>
    </row>
    <row r="497" spans="1:12">
      <c r="A497" s="101"/>
      <c r="B497" s="102"/>
      <c r="C497" s="102"/>
      <c r="D497" s="102"/>
      <c r="E497" s="102"/>
      <c r="F497" s="102"/>
      <c r="G497" s="29"/>
      <c r="H497" s="29"/>
      <c r="I497" s="29"/>
      <c r="J497" s="29"/>
      <c r="K497" s="29"/>
      <c r="L497" s="29"/>
    </row>
    <row r="498" spans="1:12">
      <c r="A498" s="89" t="s">
        <v>23</v>
      </c>
      <c r="B498" s="43" t="s">
        <v>438</v>
      </c>
      <c r="C498" s="43" t="s">
        <v>389</v>
      </c>
      <c r="D498" s="43" t="s">
        <v>466</v>
      </c>
      <c r="E498" s="42">
        <v>48</v>
      </c>
      <c r="F498" s="43">
        <v>1</v>
      </c>
      <c r="G498" s="48">
        <v>48</v>
      </c>
      <c r="H498" s="29"/>
      <c r="I498" s="29"/>
      <c r="J498" s="29"/>
      <c r="K498" s="29"/>
      <c r="L498" s="29"/>
    </row>
    <row r="499" spans="1:12">
      <c r="A499" s="89" t="s">
        <v>23</v>
      </c>
      <c r="B499" s="43" t="s">
        <v>438</v>
      </c>
      <c r="C499" s="43" t="s">
        <v>389</v>
      </c>
      <c r="D499" s="43" t="s">
        <v>380</v>
      </c>
      <c r="E499" s="42">
        <v>42</v>
      </c>
      <c r="F499" s="43">
        <v>1</v>
      </c>
      <c r="G499" s="48">
        <v>42</v>
      </c>
      <c r="H499" s="29"/>
      <c r="I499" s="29"/>
      <c r="J499" s="29"/>
      <c r="K499" s="29"/>
      <c r="L499" s="29"/>
    </row>
    <row r="500" spans="1:12">
      <c r="A500" s="89" t="s">
        <v>23</v>
      </c>
      <c r="B500" s="43" t="s">
        <v>438</v>
      </c>
      <c r="C500" s="43" t="s">
        <v>389</v>
      </c>
      <c r="D500" s="43" t="s">
        <v>380</v>
      </c>
      <c r="E500" s="42">
        <v>48</v>
      </c>
      <c r="F500" s="43">
        <v>2</v>
      </c>
      <c r="G500" s="48">
        <v>96</v>
      </c>
      <c r="H500" s="29"/>
      <c r="I500" s="29"/>
      <c r="J500" s="29"/>
      <c r="K500" s="29"/>
      <c r="L500" s="29"/>
    </row>
    <row r="501" spans="1:12">
      <c r="A501" s="89" t="s">
        <v>23</v>
      </c>
      <c r="B501" s="43" t="s">
        <v>438</v>
      </c>
      <c r="C501" s="43" t="s">
        <v>389</v>
      </c>
      <c r="D501" s="43" t="s">
        <v>380</v>
      </c>
      <c r="E501" s="42">
        <v>50</v>
      </c>
      <c r="F501" s="43">
        <v>2</v>
      </c>
      <c r="G501" s="48">
        <v>100</v>
      </c>
      <c r="H501" s="29"/>
      <c r="I501" s="29"/>
      <c r="J501" s="29"/>
      <c r="K501" s="29"/>
      <c r="L501" s="29"/>
    </row>
    <row r="502" spans="1:12">
      <c r="A502" s="89" t="s">
        <v>23</v>
      </c>
      <c r="B502" s="43" t="s">
        <v>438</v>
      </c>
      <c r="C502" s="43" t="s">
        <v>389</v>
      </c>
      <c r="D502" s="43" t="s">
        <v>380</v>
      </c>
      <c r="E502" s="42">
        <v>60</v>
      </c>
      <c r="F502" s="43">
        <v>1</v>
      </c>
      <c r="G502" s="48">
        <v>60</v>
      </c>
      <c r="H502" s="29"/>
      <c r="I502" s="29"/>
      <c r="J502" s="29"/>
      <c r="K502" s="29"/>
      <c r="L502" s="29"/>
    </row>
    <row r="503" spans="1:12">
      <c r="A503" s="89" t="s">
        <v>23</v>
      </c>
      <c r="B503" s="43" t="s">
        <v>438</v>
      </c>
      <c r="C503" s="43" t="s">
        <v>389</v>
      </c>
      <c r="D503" s="43" t="s">
        <v>380</v>
      </c>
      <c r="E503" s="109">
        <v>62.5</v>
      </c>
      <c r="F503" s="89">
        <v>2</v>
      </c>
      <c r="G503" s="37">
        <v>125</v>
      </c>
      <c r="H503" s="29"/>
      <c r="I503" s="29"/>
      <c r="J503" s="29"/>
      <c r="K503" s="29"/>
      <c r="L503" s="29"/>
    </row>
    <row r="504" spans="1:12">
      <c r="A504" s="89" t="s">
        <v>23</v>
      </c>
      <c r="B504" s="43" t="s">
        <v>438</v>
      </c>
      <c r="C504" s="43" t="s">
        <v>389</v>
      </c>
      <c r="D504" s="43" t="s">
        <v>380</v>
      </c>
      <c r="E504" s="35">
        <v>70</v>
      </c>
      <c r="F504" s="43">
        <v>2</v>
      </c>
      <c r="G504" s="48">
        <v>140</v>
      </c>
      <c r="H504" s="29"/>
      <c r="I504" s="29"/>
      <c r="J504" s="29"/>
      <c r="K504" s="29"/>
      <c r="L504" s="29"/>
    </row>
    <row r="505" spans="1:12">
      <c r="A505" s="89" t="s">
        <v>23</v>
      </c>
      <c r="B505" s="43" t="s">
        <v>438</v>
      </c>
      <c r="C505" s="43" t="s">
        <v>389</v>
      </c>
      <c r="D505" s="43" t="s">
        <v>380</v>
      </c>
      <c r="E505" s="42">
        <v>75</v>
      </c>
      <c r="F505" s="43">
        <v>1</v>
      </c>
      <c r="G505" s="48">
        <v>75</v>
      </c>
      <c r="H505" s="29"/>
      <c r="I505" s="29"/>
      <c r="J505" s="29"/>
      <c r="K505" s="29"/>
      <c r="L505" s="29"/>
    </row>
    <row r="506" spans="1:12">
      <c r="A506" s="89" t="s">
        <v>23</v>
      </c>
      <c r="B506" s="43" t="s">
        <v>438</v>
      </c>
      <c r="C506" s="43" t="s">
        <v>389</v>
      </c>
      <c r="D506" s="43" t="s">
        <v>283</v>
      </c>
      <c r="E506" s="42">
        <v>40</v>
      </c>
      <c r="F506" s="43">
        <v>1</v>
      </c>
      <c r="G506" s="48">
        <v>40</v>
      </c>
      <c r="H506" s="29"/>
      <c r="I506" s="29"/>
      <c r="J506" s="29"/>
      <c r="K506" s="29"/>
      <c r="L506" s="29"/>
    </row>
    <row r="507" spans="1:12">
      <c r="A507" s="89" t="s">
        <v>23</v>
      </c>
      <c r="B507" s="43" t="s">
        <v>438</v>
      </c>
      <c r="C507" s="43" t="s">
        <v>389</v>
      </c>
      <c r="D507" s="43" t="s">
        <v>283</v>
      </c>
      <c r="E507" s="42">
        <v>45</v>
      </c>
      <c r="F507" s="43">
        <v>2</v>
      </c>
      <c r="G507" s="48">
        <v>90</v>
      </c>
      <c r="H507" s="29"/>
      <c r="I507" s="29"/>
      <c r="J507" s="29"/>
      <c r="K507" s="29"/>
      <c r="L507" s="29"/>
    </row>
    <row r="508" spans="1:12">
      <c r="A508" s="89" t="s">
        <v>23</v>
      </c>
      <c r="B508" s="43" t="s">
        <v>438</v>
      </c>
      <c r="C508" s="43" t="s">
        <v>389</v>
      </c>
      <c r="D508" s="43" t="s">
        <v>283</v>
      </c>
      <c r="E508" s="42">
        <v>50</v>
      </c>
      <c r="F508" s="43">
        <v>1</v>
      </c>
      <c r="G508" s="48">
        <v>50</v>
      </c>
      <c r="H508" s="29"/>
      <c r="I508" s="29"/>
      <c r="J508" s="29"/>
      <c r="K508" s="29"/>
      <c r="L508" s="29"/>
    </row>
    <row r="509" spans="1:12">
      <c r="A509" s="89" t="s">
        <v>23</v>
      </c>
      <c r="B509" s="43" t="s">
        <v>438</v>
      </c>
      <c r="C509" s="43" t="s">
        <v>389</v>
      </c>
      <c r="D509" s="43" t="s">
        <v>283</v>
      </c>
      <c r="E509" s="109">
        <v>62.5</v>
      </c>
      <c r="F509" s="89">
        <v>2</v>
      </c>
      <c r="G509" s="37">
        <v>125</v>
      </c>
      <c r="H509" s="29"/>
      <c r="I509" s="29"/>
      <c r="J509" s="29"/>
      <c r="K509" s="29"/>
      <c r="L509" s="29"/>
    </row>
    <row r="510" spans="1:12">
      <c r="A510" s="89" t="s">
        <v>23</v>
      </c>
      <c r="B510" s="43" t="s">
        <v>438</v>
      </c>
      <c r="C510" s="43" t="s">
        <v>389</v>
      </c>
      <c r="D510" s="43" t="s">
        <v>283</v>
      </c>
      <c r="E510" s="35">
        <v>70</v>
      </c>
      <c r="F510" s="43">
        <v>2</v>
      </c>
      <c r="G510" s="48">
        <v>140</v>
      </c>
      <c r="H510" s="29"/>
      <c r="I510" s="29"/>
      <c r="J510" s="29"/>
      <c r="K510" s="29"/>
      <c r="L510" s="29"/>
    </row>
    <row r="511" spans="1:12">
      <c r="A511" s="89" t="s">
        <v>23</v>
      </c>
      <c r="B511" s="43" t="s">
        <v>438</v>
      </c>
      <c r="C511" s="43" t="s">
        <v>389</v>
      </c>
      <c r="D511" s="43" t="s">
        <v>289</v>
      </c>
      <c r="E511" s="42">
        <v>60</v>
      </c>
      <c r="F511" s="43">
        <v>1</v>
      </c>
      <c r="G511" s="48">
        <v>60</v>
      </c>
      <c r="H511" s="29"/>
      <c r="I511" s="29"/>
      <c r="J511" s="29"/>
      <c r="K511" s="29"/>
      <c r="L511" s="29"/>
    </row>
    <row r="512" spans="1:12">
      <c r="A512" s="89" t="s">
        <v>23</v>
      </c>
      <c r="B512" s="43" t="s">
        <v>438</v>
      </c>
      <c r="C512" s="43" t="s">
        <v>389</v>
      </c>
      <c r="D512" s="43" t="s">
        <v>289</v>
      </c>
      <c r="E512" s="42">
        <v>70</v>
      </c>
      <c r="F512" s="43">
        <v>1</v>
      </c>
      <c r="G512" s="48">
        <v>70</v>
      </c>
      <c r="H512" s="29"/>
      <c r="I512" s="29"/>
      <c r="J512" s="29"/>
      <c r="K512" s="29"/>
      <c r="L512" s="29"/>
    </row>
    <row r="513" spans="1:12">
      <c r="A513" s="89" t="s">
        <v>23</v>
      </c>
      <c r="B513" s="43" t="s">
        <v>438</v>
      </c>
      <c r="C513" s="43" t="s">
        <v>389</v>
      </c>
      <c r="D513" s="43" t="s">
        <v>291</v>
      </c>
      <c r="E513" s="42">
        <v>80</v>
      </c>
      <c r="F513" s="43">
        <v>1</v>
      </c>
      <c r="G513" s="48">
        <v>80</v>
      </c>
      <c r="H513" s="29"/>
      <c r="I513" s="29"/>
      <c r="J513" s="29"/>
      <c r="K513" s="29"/>
      <c r="L513" s="29"/>
    </row>
    <row r="514" spans="1:12">
      <c r="A514" s="89" t="s">
        <v>23</v>
      </c>
      <c r="B514" s="43" t="s">
        <v>438</v>
      </c>
      <c r="C514" s="43" t="s">
        <v>389</v>
      </c>
      <c r="D514" s="43" t="s">
        <v>293</v>
      </c>
      <c r="E514" s="42">
        <v>45</v>
      </c>
      <c r="F514" s="43">
        <v>2</v>
      </c>
      <c r="G514" s="48">
        <v>90</v>
      </c>
      <c r="H514" s="29"/>
      <c r="I514" s="29"/>
      <c r="J514" s="29"/>
      <c r="K514" s="29"/>
      <c r="L514" s="29"/>
    </row>
    <row r="515" spans="1:12">
      <c r="A515" s="89" t="s">
        <v>23</v>
      </c>
      <c r="B515" s="43" t="s">
        <v>438</v>
      </c>
      <c r="C515" s="43" t="s">
        <v>389</v>
      </c>
      <c r="D515" s="43" t="s">
        <v>293</v>
      </c>
      <c r="E515" s="39">
        <v>62.5</v>
      </c>
      <c r="F515" s="43">
        <v>2</v>
      </c>
      <c r="G515" s="37">
        <v>125</v>
      </c>
      <c r="H515" s="29"/>
      <c r="I515" s="29"/>
      <c r="J515" s="29"/>
      <c r="K515" s="29"/>
      <c r="L515" s="29"/>
    </row>
    <row r="516" spans="1:12">
      <c r="A516" s="114"/>
      <c r="B516" s="115"/>
      <c r="C516" s="115"/>
      <c r="D516" s="115"/>
      <c r="E516" s="116"/>
      <c r="F516" s="115"/>
      <c r="G516" s="29"/>
      <c r="H516" s="29"/>
      <c r="I516" s="29"/>
      <c r="J516" s="29"/>
      <c r="K516" s="29"/>
      <c r="L516" s="29"/>
    </row>
    <row r="517" spans="1:12">
      <c r="A517" s="66"/>
      <c r="B517" s="67"/>
      <c r="C517" s="67"/>
      <c r="D517" s="67"/>
      <c r="E517" s="117"/>
      <c r="F517" s="67"/>
      <c r="G517" s="29"/>
      <c r="H517" s="29"/>
      <c r="I517" s="29"/>
      <c r="J517" s="29"/>
      <c r="K517" s="29"/>
      <c r="L517" s="29"/>
    </row>
    <row r="518" spans="1:12">
      <c r="A518" s="101"/>
      <c r="B518" s="102"/>
      <c r="C518" s="102"/>
      <c r="D518" s="102"/>
      <c r="E518" s="102"/>
      <c r="F518" s="102"/>
      <c r="G518" s="29"/>
      <c r="H518" s="29"/>
      <c r="I518" s="29"/>
      <c r="J518" s="29"/>
      <c r="K518" s="29"/>
      <c r="L518" s="29"/>
    </row>
    <row r="519" spans="1:12">
      <c r="A519" s="89" t="s">
        <v>23</v>
      </c>
      <c r="B519" s="43" t="s">
        <v>438</v>
      </c>
      <c r="C519" s="43" t="s">
        <v>409</v>
      </c>
      <c r="D519" s="43" t="s">
        <v>380</v>
      </c>
      <c r="E519" s="42">
        <v>75</v>
      </c>
      <c r="F519" s="43">
        <v>1</v>
      </c>
      <c r="G519" s="48">
        <v>75</v>
      </c>
      <c r="H519" s="29"/>
      <c r="I519" s="29"/>
      <c r="J519" s="29"/>
      <c r="K519" s="29"/>
      <c r="L519" s="29"/>
    </row>
    <row r="520" spans="1:12">
      <c r="A520" s="89" t="s">
        <v>23</v>
      </c>
      <c r="B520" s="43" t="s">
        <v>438</v>
      </c>
      <c r="C520" s="43" t="s">
        <v>409</v>
      </c>
      <c r="D520" s="43" t="s">
        <v>283</v>
      </c>
      <c r="E520" s="42">
        <v>55</v>
      </c>
      <c r="F520" s="43">
        <v>1</v>
      </c>
      <c r="G520" s="48">
        <v>55</v>
      </c>
      <c r="H520" s="29"/>
      <c r="I520" s="29"/>
      <c r="J520" s="29"/>
      <c r="K520" s="29"/>
      <c r="L520" s="29"/>
    </row>
    <row r="521" spans="1:12">
      <c r="A521" s="89" t="s">
        <v>23</v>
      </c>
      <c r="B521" s="43" t="s">
        <v>438</v>
      </c>
      <c r="C521" s="43" t="s">
        <v>409</v>
      </c>
      <c r="D521" s="43" t="s">
        <v>283</v>
      </c>
      <c r="E521" s="42">
        <v>65</v>
      </c>
      <c r="F521" s="43">
        <v>1</v>
      </c>
      <c r="G521" s="48">
        <v>65</v>
      </c>
      <c r="H521" s="29"/>
      <c r="I521" s="29"/>
      <c r="J521" s="29"/>
      <c r="K521" s="29"/>
      <c r="L521" s="29"/>
    </row>
    <row r="522" spans="1:12">
      <c r="A522" s="89" t="s">
        <v>23</v>
      </c>
      <c r="B522" s="43" t="s">
        <v>438</v>
      </c>
      <c r="C522" s="43" t="s">
        <v>409</v>
      </c>
      <c r="D522" s="43" t="s">
        <v>289</v>
      </c>
      <c r="E522" s="42">
        <v>65</v>
      </c>
      <c r="F522" s="43">
        <v>1</v>
      </c>
      <c r="G522" s="48">
        <v>65</v>
      </c>
      <c r="H522" s="29"/>
      <c r="I522" s="29"/>
      <c r="J522" s="29"/>
      <c r="K522" s="29"/>
      <c r="L522" s="29"/>
    </row>
    <row r="523" spans="1:12">
      <c r="A523" s="89"/>
      <c r="B523" s="43"/>
      <c r="C523" s="43"/>
      <c r="D523" s="43"/>
      <c r="E523" s="42"/>
      <c r="F523" s="43"/>
      <c r="G523" s="29"/>
      <c r="H523" s="29"/>
      <c r="I523" s="29"/>
      <c r="J523" s="29"/>
      <c r="K523" s="29"/>
      <c r="L523" s="29"/>
    </row>
    <row r="524" spans="1:12">
      <c r="A524" s="95"/>
      <c r="B524" s="55"/>
      <c r="C524" s="55"/>
      <c r="D524" s="55"/>
      <c r="E524" s="54"/>
      <c r="F524" s="55"/>
      <c r="G524" s="29"/>
      <c r="H524" s="29"/>
      <c r="I524" s="29"/>
      <c r="J524" s="29"/>
      <c r="K524" s="29"/>
      <c r="L524" s="29"/>
    </row>
    <row r="525" spans="1:12">
      <c r="A525" s="101"/>
      <c r="B525" s="102"/>
      <c r="C525" s="102"/>
      <c r="D525" s="102"/>
      <c r="E525" s="102"/>
      <c r="F525" s="102"/>
      <c r="G525" s="29"/>
      <c r="H525" s="29"/>
      <c r="I525" s="29"/>
      <c r="J525" s="29"/>
      <c r="K525" s="29"/>
      <c r="L525" s="29"/>
    </row>
    <row r="526" spans="1:12">
      <c r="A526" s="89" t="s">
        <v>23</v>
      </c>
      <c r="B526" s="43" t="s">
        <v>438</v>
      </c>
      <c r="C526" s="43" t="s">
        <v>428</v>
      </c>
      <c r="D526" s="43" t="s">
        <v>380</v>
      </c>
      <c r="E526" s="42">
        <v>80</v>
      </c>
      <c r="F526" s="43">
        <v>9</v>
      </c>
      <c r="G526" s="48">
        <v>720</v>
      </c>
      <c r="H526" s="29"/>
      <c r="I526" s="29"/>
      <c r="J526" s="29"/>
      <c r="K526" s="29"/>
      <c r="L526" s="29"/>
    </row>
    <row r="527" spans="1:12">
      <c r="A527" s="89" t="s">
        <v>23</v>
      </c>
      <c r="B527" s="43" t="s">
        <v>438</v>
      </c>
      <c r="C527" s="43" t="s">
        <v>428</v>
      </c>
      <c r="D527" s="43" t="s">
        <v>283</v>
      </c>
      <c r="E527" s="42">
        <v>55</v>
      </c>
      <c r="F527" s="43">
        <v>1</v>
      </c>
      <c r="G527" s="48">
        <v>55</v>
      </c>
      <c r="H527" s="29"/>
      <c r="I527" s="29"/>
      <c r="J527" s="29"/>
      <c r="K527" s="29"/>
      <c r="L527" s="29"/>
    </row>
    <row r="528" spans="1:12">
      <c r="A528" s="89" t="s">
        <v>23</v>
      </c>
      <c r="B528" s="43" t="s">
        <v>438</v>
      </c>
      <c r="C528" s="43" t="s">
        <v>428</v>
      </c>
      <c r="D528" s="43" t="s">
        <v>283</v>
      </c>
      <c r="E528" s="42">
        <v>80</v>
      </c>
      <c r="F528" s="43">
        <v>3</v>
      </c>
      <c r="G528" s="48">
        <v>240</v>
      </c>
      <c r="H528" s="29"/>
      <c r="I528" s="29"/>
      <c r="J528" s="29"/>
      <c r="K528" s="29"/>
      <c r="L528" s="29"/>
    </row>
    <row r="529" spans="1:12">
      <c r="A529" s="89" t="s">
        <v>23</v>
      </c>
      <c r="B529" s="43" t="s">
        <v>438</v>
      </c>
      <c r="C529" s="43" t="s">
        <v>428</v>
      </c>
      <c r="D529" s="43" t="s">
        <v>289</v>
      </c>
      <c r="E529" s="42">
        <v>58</v>
      </c>
      <c r="F529" s="43">
        <v>1</v>
      </c>
      <c r="G529" s="48">
        <v>58</v>
      </c>
      <c r="H529" s="29"/>
      <c r="I529" s="29"/>
      <c r="J529" s="29"/>
      <c r="K529" s="29"/>
      <c r="L529" s="29"/>
    </row>
    <row r="530" spans="1:12">
      <c r="A530" s="89" t="s">
        <v>23</v>
      </c>
      <c r="B530" s="43" t="s">
        <v>438</v>
      </c>
      <c r="C530" s="43" t="s">
        <v>428</v>
      </c>
      <c r="D530" s="43" t="s">
        <v>289</v>
      </c>
      <c r="E530" s="42">
        <v>80</v>
      </c>
      <c r="F530" s="43">
        <v>5</v>
      </c>
      <c r="G530" s="48">
        <v>400</v>
      </c>
      <c r="H530" s="29"/>
      <c r="I530" s="29"/>
      <c r="J530" s="29"/>
      <c r="K530" s="29"/>
      <c r="L530" s="29"/>
    </row>
    <row r="531" spans="1:12">
      <c r="A531" s="89" t="s">
        <v>23</v>
      </c>
      <c r="B531" s="43" t="s">
        <v>438</v>
      </c>
      <c r="C531" s="43" t="s">
        <v>428</v>
      </c>
      <c r="D531" s="43" t="s">
        <v>291</v>
      </c>
      <c r="E531" s="42">
        <v>55</v>
      </c>
      <c r="F531" s="43">
        <v>1</v>
      </c>
      <c r="G531" s="48">
        <v>55</v>
      </c>
      <c r="H531" s="29"/>
      <c r="I531" s="29"/>
      <c r="J531" s="29"/>
      <c r="K531" s="29"/>
      <c r="L531" s="29"/>
    </row>
    <row r="532" spans="1:12">
      <c r="A532" s="89" t="s">
        <v>23</v>
      </c>
      <c r="B532" s="43" t="s">
        <v>438</v>
      </c>
      <c r="C532" s="43" t="s">
        <v>428</v>
      </c>
      <c r="D532" s="43" t="s">
        <v>291</v>
      </c>
      <c r="E532" s="42">
        <v>80</v>
      </c>
      <c r="F532" s="43">
        <v>3</v>
      </c>
      <c r="G532" s="48">
        <v>240</v>
      </c>
      <c r="H532" s="29"/>
      <c r="I532" s="29"/>
      <c r="J532" s="29"/>
      <c r="K532" s="29"/>
      <c r="L532" s="29"/>
    </row>
    <row r="533" spans="1:12">
      <c r="A533" s="89" t="s">
        <v>23</v>
      </c>
      <c r="B533" s="43" t="s">
        <v>438</v>
      </c>
      <c r="C533" s="43" t="s">
        <v>428</v>
      </c>
      <c r="D533" s="43" t="s">
        <v>293</v>
      </c>
      <c r="E533" s="42">
        <v>55</v>
      </c>
      <c r="F533" s="43">
        <v>1</v>
      </c>
      <c r="G533" s="48">
        <v>55</v>
      </c>
      <c r="H533" s="29"/>
      <c r="I533" s="29"/>
      <c r="J533" s="29"/>
      <c r="K533" s="29"/>
      <c r="L533" s="29"/>
    </row>
    <row r="534" spans="1:12">
      <c r="A534" s="89" t="s">
        <v>23</v>
      </c>
      <c r="B534" s="43" t="s">
        <v>438</v>
      </c>
      <c r="C534" s="43" t="s">
        <v>428</v>
      </c>
      <c r="D534" s="43" t="s">
        <v>293</v>
      </c>
      <c r="E534" s="42">
        <v>65</v>
      </c>
      <c r="F534" s="43">
        <v>1</v>
      </c>
      <c r="G534" s="48">
        <v>65</v>
      </c>
      <c r="H534" s="29"/>
      <c r="I534" s="29"/>
      <c r="J534" s="29"/>
      <c r="K534" s="29"/>
      <c r="L534" s="29"/>
    </row>
    <row r="535" spans="1:12">
      <c r="A535" s="89" t="s">
        <v>23</v>
      </c>
      <c r="B535" s="43" t="s">
        <v>438</v>
      </c>
      <c r="C535" s="43" t="s">
        <v>428</v>
      </c>
      <c r="D535" s="43" t="s">
        <v>293</v>
      </c>
      <c r="E535" s="42">
        <v>80</v>
      </c>
      <c r="F535" s="43">
        <v>1</v>
      </c>
      <c r="G535" s="48">
        <v>80</v>
      </c>
      <c r="H535" s="29"/>
      <c r="I535" s="29"/>
      <c r="J535" s="29"/>
      <c r="K535" s="29"/>
      <c r="L535" s="29"/>
    </row>
    <row r="536" spans="1:12">
      <c r="A536" s="89"/>
      <c r="B536" s="43"/>
      <c r="C536" s="43"/>
      <c r="D536" s="43"/>
      <c r="E536" s="42"/>
      <c r="F536" s="43"/>
      <c r="G536" s="29"/>
      <c r="H536" s="29"/>
      <c r="I536" s="29"/>
      <c r="J536" s="29"/>
      <c r="K536" s="29"/>
      <c r="L536" s="29"/>
    </row>
    <row r="537" spans="1:12">
      <c r="A537" s="95"/>
      <c r="B537" s="55"/>
      <c r="C537" s="55"/>
      <c r="D537" s="55"/>
      <c r="E537" s="54"/>
      <c r="F537" s="55"/>
      <c r="G537" s="29"/>
      <c r="H537" s="29"/>
      <c r="I537" s="29"/>
      <c r="J537" s="29"/>
      <c r="K537" s="29"/>
      <c r="L537" s="29"/>
    </row>
    <row r="538" spans="1:12">
      <c r="A538" s="101"/>
      <c r="B538" s="102"/>
      <c r="C538" s="102"/>
      <c r="D538" s="102"/>
      <c r="E538" s="102"/>
      <c r="F538" s="102"/>
      <c r="G538" s="29"/>
      <c r="H538" s="29"/>
      <c r="I538" s="29"/>
      <c r="J538" s="29"/>
      <c r="K538" s="29"/>
      <c r="L538" s="29"/>
    </row>
    <row r="539" spans="1:12">
      <c r="A539" s="89" t="s">
        <v>23</v>
      </c>
      <c r="B539" s="43" t="s">
        <v>438</v>
      </c>
      <c r="C539" s="43" t="s">
        <v>468</v>
      </c>
      <c r="D539" s="43" t="s">
        <v>380</v>
      </c>
      <c r="E539" s="42">
        <v>35</v>
      </c>
      <c r="F539" s="43">
        <v>1</v>
      </c>
      <c r="G539" s="48">
        <v>35</v>
      </c>
      <c r="H539" s="29"/>
      <c r="I539" s="29"/>
      <c r="J539" s="29"/>
      <c r="K539" s="29"/>
      <c r="L539" s="29"/>
    </row>
    <row r="540" spans="1:12">
      <c r="A540" s="89" t="s">
        <v>23</v>
      </c>
      <c r="B540" s="43" t="s">
        <v>438</v>
      </c>
      <c r="C540" s="43" t="s">
        <v>468</v>
      </c>
      <c r="D540" s="43" t="s">
        <v>380</v>
      </c>
      <c r="E540" s="42">
        <v>45</v>
      </c>
      <c r="F540" s="43">
        <v>32</v>
      </c>
      <c r="G540" s="48">
        <v>1440</v>
      </c>
      <c r="H540" s="29"/>
      <c r="I540" s="29"/>
      <c r="J540" s="29"/>
      <c r="K540" s="29"/>
      <c r="L540" s="29"/>
    </row>
    <row r="541" spans="1:12">
      <c r="A541" s="89" t="s">
        <v>23</v>
      </c>
      <c r="B541" s="43" t="s">
        <v>438</v>
      </c>
      <c r="C541" s="43" t="s">
        <v>468</v>
      </c>
      <c r="D541" s="43" t="s">
        <v>283</v>
      </c>
      <c r="E541" s="42">
        <v>45</v>
      </c>
      <c r="F541" s="43">
        <v>1</v>
      </c>
      <c r="G541" s="48">
        <v>45</v>
      </c>
      <c r="H541" s="29"/>
      <c r="I541" s="29"/>
      <c r="J541" s="29"/>
      <c r="K541" s="29"/>
      <c r="L541" s="29"/>
    </row>
    <row r="542" spans="1:12">
      <c r="A542" s="89" t="s">
        <v>23</v>
      </c>
      <c r="B542" s="43" t="s">
        <v>438</v>
      </c>
      <c r="C542" s="43" t="s">
        <v>468</v>
      </c>
      <c r="D542" s="43" t="s">
        <v>289</v>
      </c>
      <c r="E542" s="42">
        <v>35</v>
      </c>
      <c r="F542" s="43">
        <v>1</v>
      </c>
      <c r="G542" s="48">
        <v>35</v>
      </c>
      <c r="H542" s="29"/>
      <c r="I542" s="29"/>
      <c r="J542" s="29"/>
      <c r="K542" s="29"/>
      <c r="L542" s="29"/>
    </row>
    <row r="543" spans="1:12">
      <c r="A543" s="89" t="s">
        <v>23</v>
      </c>
      <c r="B543" s="43" t="s">
        <v>438</v>
      </c>
      <c r="C543" s="43" t="s">
        <v>468</v>
      </c>
      <c r="D543" s="43" t="s">
        <v>289</v>
      </c>
      <c r="E543" s="42">
        <v>45</v>
      </c>
      <c r="F543" s="43">
        <v>2</v>
      </c>
      <c r="G543" s="48">
        <v>90</v>
      </c>
      <c r="H543" s="29"/>
      <c r="I543" s="29"/>
      <c r="J543" s="29"/>
      <c r="K543" s="29"/>
      <c r="L543" s="29"/>
    </row>
    <row r="544" spans="1:12">
      <c r="A544" s="89" t="s">
        <v>23</v>
      </c>
      <c r="B544" s="43" t="s">
        <v>438</v>
      </c>
      <c r="C544" s="43" t="s">
        <v>468</v>
      </c>
      <c r="D544" s="43" t="s">
        <v>291</v>
      </c>
      <c r="E544" s="42">
        <v>45</v>
      </c>
      <c r="F544" s="43">
        <v>3</v>
      </c>
      <c r="G544" s="48">
        <v>135</v>
      </c>
      <c r="H544" s="29"/>
      <c r="I544" s="29"/>
      <c r="J544" s="29"/>
      <c r="K544" s="29"/>
      <c r="L544" s="29"/>
    </row>
    <row r="545" spans="1:12">
      <c r="A545" s="89" t="s">
        <v>23</v>
      </c>
      <c r="B545" s="43" t="s">
        <v>438</v>
      </c>
      <c r="C545" s="43" t="s">
        <v>468</v>
      </c>
      <c r="D545" s="43" t="s">
        <v>293</v>
      </c>
      <c r="E545" s="42">
        <v>35</v>
      </c>
      <c r="F545" s="43">
        <v>24</v>
      </c>
      <c r="G545" s="48">
        <v>840</v>
      </c>
      <c r="H545" s="29"/>
      <c r="I545" s="29"/>
      <c r="J545" s="29"/>
      <c r="K545" s="29"/>
      <c r="L545" s="29"/>
    </row>
    <row r="546" spans="1:12">
      <c r="A546" s="89" t="s">
        <v>23</v>
      </c>
      <c r="B546" s="43" t="s">
        <v>438</v>
      </c>
      <c r="C546" s="43" t="s">
        <v>468</v>
      </c>
      <c r="D546" s="43" t="s">
        <v>293</v>
      </c>
      <c r="E546" s="42">
        <v>40</v>
      </c>
      <c r="F546" s="43">
        <v>2</v>
      </c>
      <c r="G546" s="48">
        <v>80</v>
      </c>
      <c r="H546" s="29"/>
      <c r="I546" s="29"/>
      <c r="J546" s="29"/>
      <c r="K546" s="29"/>
      <c r="L546" s="29"/>
    </row>
    <row r="547" spans="1:12">
      <c r="A547" s="89" t="s">
        <v>23</v>
      </c>
      <c r="B547" s="43" t="s">
        <v>438</v>
      </c>
      <c r="C547" s="43" t="s">
        <v>468</v>
      </c>
      <c r="D547" s="43" t="s">
        <v>293</v>
      </c>
      <c r="E547" s="42">
        <v>45</v>
      </c>
      <c r="F547" s="43">
        <v>6</v>
      </c>
      <c r="G547" s="48">
        <v>270</v>
      </c>
      <c r="H547" s="29"/>
      <c r="I547" s="29"/>
      <c r="J547" s="29"/>
      <c r="K547" s="29"/>
      <c r="L547" s="29"/>
    </row>
    <row r="548" spans="1:12">
      <c r="A548" s="89"/>
      <c r="B548" s="43"/>
      <c r="C548" s="43"/>
      <c r="D548" s="43"/>
      <c r="E548" s="42"/>
      <c r="F548" s="43"/>
      <c r="G548" s="29"/>
      <c r="H548" s="29"/>
      <c r="I548" s="29"/>
      <c r="J548" s="29"/>
      <c r="K548" s="29"/>
      <c r="L548" s="29"/>
    </row>
    <row r="549" spans="1:12">
      <c r="A549" s="95"/>
      <c r="B549" s="55"/>
      <c r="C549" s="55"/>
      <c r="D549" s="55"/>
      <c r="E549" s="54"/>
      <c r="F549" s="55"/>
      <c r="G549" s="29"/>
      <c r="H549" s="29"/>
      <c r="I549" s="29"/>
      <c r="J549" s="29"/>
      <c r="K549" s="29"/>
      <c r="L549" s="29"/>
    </row>
    <row r="550" spans="1:12">
      <c r="A550" s="101"/>
      <c r="B550" s="102"/>
      <c r="C550" s="102"/>
      <c r="D550" s="102"/>
      <c r="E550" s="102"/>
      <c r="F550" s="102"/>
      <c r="G550" s="29"/>
      <c r="H550" s="29"/>
      <c r="I550" s="29"/>
      <c r="J550" s="29"/>
      <c r="K550" s="29"/>
      <c r="L550" s="29"/>
    </row>
    <row r="551" spans="1:12">
      <c r="A551" s="89" t="s">
        <v>23</v>
      </c>
      <c r="B551" s="43" t="s">
        <v>438</v>
      </c>
      <c r="C551" s="43" t="s">
        <v>424</v>
      </c>
      <c r="D551" s="43" t="s">
        <v>283</v>
      </c>
      <c r="E551" s="42">
        <v>32</v>
      </c>
      <c r="F551" s="43">
        <v>1</v>
      </c>
      <c r="G551" s="48">
        <v>32</v>
      </c>
      <c r="H551" s="29"/>
      <c r="I551" s="29"/>
      <c r="J551" s="29"/>
      <c r="K551" s="29"/>
      <c r="L551" s="29"/>
    </row>
    <row r="552" spans="1:12">
      <c r="A552" s="89"/>
      <c r="B552" s="43"/>
      <c r="C552" s="43"/>
      <c r="D552" s="43"/>
      <c r="E552" s="42"/>
      <c r="F552" s="43"/>
      <c r="G552" s="29"/>
      <c r="H552" s="29"/>
      <c r="I552" s="29"/>
      <c r="J552" s="29"/>
      <c r="K552" s="29"/>
      <c r="L552" s="29"/>
    </row>
    <row r="553" spans="1:12">
      <c r="A553" s="95"/>
      <c r="B553" s="55"/>
      <c r="C553" s="55"/>
      <c r="D553" s="55"/>
      <c r="E553" s="54"/>
      <c r="F553" s="55"/>
      <c r="G553" s="29"/>
      <c r="H553" s="29"/>
      <c r="I553" s="29"/>
      <c r="J553" s="29"/>
      <c r="K553" s="29"/>
      <c r="L553" s="29"/>
    </row>
    <row r="554" spans="1:12">
      <c r="A554" s="101"/>
      <c r="B554" s="102"/>
      <c r="C554" s="102"/>
      <c r="D554" s="102"/>
      <c r="E554" s="102"/>
      <c r="F554" s="102"/>
      <c r="G554" s="29"/>
      <c r="H554" s="29"/>
      <c r="I554" s="29"/>
      <c r="J554" s="29"/>
      <c r="K554" s="29"/>
      <c r="L554" s="29"/>
    </row>
    <row r="555" spans="1:12">
      <c r="A555" s="89" t="s">
        <v>23</v>
      </c>
      <c r="B555" s="43" t="s">
        <v>438</v>
      </c>
      <c r="C555" s="43" t="s">
        <v>407</v>
      </c>
      <c r="D555" s="43" t="s">
        <v>291</v>
      </c>
      <c r="E555" s="42">
        <v>88</v>
      </c>
      <c r="F555" s="43">
        <v>2</v>
      </c>
      <c r="G555" s="48">
        <v>176</v>
      </c>
      <c r="H555" s="29"/>
      <c r="I555" s="29"/>
      <c r="J555" s="29"/>
      <c r="K555" s="29"/>
      <c r="L555" s="29"/>
    </row>
    <row r="556" spans="1:12">
      <c r="A556" s="89" t="s">
        <v>23</v>
      </c>
      <c r="B556" s="43" t="s">
        <v>438</v>
      </c>
      <c r="C556" s="43" t="s">
        <v>407</v>
      </c>
      <c r="D556" s="43" t="s">
        <v>293</v>
      </c>
      <c r="E556" s="42">
        <v>88</v>
      </c>
      <c r="F556" s="43">
        <v>3</v>
      </c>
      <c r="G556" s="48">
        <v>264</v>
      </c>
      <c r="H556" s="29"/>
      <c r="I556" s="29"/>
      <c r="J556" s="29"/>
      <c r="K556" s="29"/>
      <c r="L556" s="29"/>
    </row>
    <row r="557" spans="1:12">
      <c r="A557" s="89"/>
      <c r="B557" s="43"/>
      <c r="C557" s="43"/>
      <c r="D557" s="43"/>
      <c r="E557" s="42"/>
      <c r="F557" s="43"/>
      <c r="G557" s="29"/>
      <c r="H557" s="29"/>
      <c r="I557" s="29"/>
      <c r="J557" s="29"/>
      <c r="K557" s="29"/>
      <c r="L557" s="29"/>
    </row>
    <row r="558" spans="1:12">
      <c r="A558" s="95"/>
      <c r="B558" s="55"/>
      <c r="C558" s="55"/>
      <c r="D558" s="55"/>
      <c r="E558" s="54"/>
      <c r="F558" s="55"/>
      <c r="G558" s="29"/>
      <c r="H558" s="29"/>
      <c r="I558" s="29"/>
      <c r="J558" s="29"/>
      <c r="K558" s="29"/>
      <c r="L558" s="29"/>
    </row>
    <row r="559" spans="1:12">
      <c r="A559" s="101"/>
      <c r="B559" s="102"/>
      <c r="C559" s="102"/>
      <c r="D559" s="102"/>
      <c r="E559" s="102"/>
      <c r="F559" s="102"/>
      <c r="G559" s="29"/>
      <c r="H559" s="29"/>
      <c r="I559" s="29"/>
      <c r="J559" s="29"/>
      <c r="K559" s="29"/>
      <c r="L559" s="29"/>
    </row>
    <row r="560" spans="1:12">
      <c r="A560" s="89" t="s">
        <v>23</v>
      </c>
      <c r="B560" s="43" t="s">
        <v>438</v>
      </c>
      <c r="C560" s="43" t="s">
        <v>469</v>
      </c>
      <c r="D560" s="43" t="s">
        <v>380</v>
      </c>
      <c r="E560" s="42">
        <v>80</v>
      </c>
      <c r="F560" s="43">
        <v>3</v>
      </c>
      <c r="G560" s="48">
        <v>240</v>
      </c>
      <c r="H560" s="29"/>
      <c r="I560" s="29"/>
      <c r="J560" s="29"/>
      <c r="K560" s="29"/>
      <c r="L560" s="29"/>
    </row>
    <row r="561" spans="1:12">
      <c r="A561" s="89" t="s">
        <v>23</v>
      </c>
      <c r="B561" s="43" t="s">
        <v>438</v>
      </c>
      <c r="C561" s="43" t="s">
        <v>469</v>
      </c>
      <c r="D561" s="43" t="s">
        <v>289</v>
      </c>
      <c r="E561" s="42">
        <v>80</v>
      </c>
      <c r="F561" s="43">
        <v>1</v>
      </c>
      <c r="G561" s="48">
        <v>80</v>
      </c>
      <c r="H561" s="29"/>
      <c r="I561" s="29"/>
      <c r="J561" s="29"/>
      <c r="K561" s="29"/>
      <c r="L561" s="29"/>
    </row>
    <row r="562" spans="1:12">
      <c r="A562" s="89" t="s">
        <v>23</v>
      </c>
      <c r="B562" s="43" t="s">
        <v>438</v>
      </c>
      <c r="C562" s="43" t="s">
        <v>469</v>
      </c>
      <c r="D562" s="43" t="s">
        <v>291</v>
      </c>
      <c r="E562" s="42">
        <v>40</v>
      </c>
      <c r="F562" s="43">
        <v>1</v>
      </c>
      <c r="G562" s="48">
        <v>40</v>
      </c>
      <c r="H562" s="29"/>
      <c r="I562" s="29"/>
      <c r="J562" s="29"/>
      <c r="K562" s="29"/>
      <c r="L562" s="29"/>
    </row>
    <row r="563" spans="1:12">
      <c r="A563" s="89" t="s">
        <v>23</v>
      </c>
      <c r="B563" s="43" t="s">
        <v>438</v>
      </c>
      <c r="C563" s="43" t="s">
        <v>469</v>
      </c>
      <c r="D563" s="43" t="s">
        <v>291</v>
      </c>
      <c r="E563" s="42">
        <v>55</v>
      </c>
      <c r="F563" s="43">
        <v>1</v>
      </c>
      <c r="G563" s="48">
        <v>55</v>
      </c>
      <c r="H563" s="29"/>
      <c r="I563" s="29"/>
      <c r="J563" s="29"/>
      <c r="K563" s="29"/>
      <c r="L563" s="29"/>
    </row>
    <row r="564" spans="1:12">
      <c r="A564" s="114"/>
      <c r="B564" s="115"/>
      <c r="C564" s="115"/>
      <c r="D564" s="115"/>
      <c r="E564" s="116"/>
      <c r="F564" s="115"/>
      <c r="G564" s="29"/>
      <c r="H564" s="29"/>
      <c r="I564" s="29"/>
      <c r="J564" s="29"/>
      <c r="K564" s="29"/>
      <c r="L564" s="29"/>
    </row>
    <row r="565" spans="1:12">
      <c r="A565" s="66"/>
      <c r="B565" s="67"/>
      <c r="C565" s="67"/>
      <c r="D565" s="67"/>
      <c r="E565" s="117"/>
      <c r="F565" s="67"/>
      <c r="G565" s="29"/>
      <c r="H565" s="29"/>
      <c r="I565" s="29"/>
      <c r="J565" s="29"/>
      <c r="K565" s="29"/>
      <c r="L565" s="29"/>
    </row>
    <row r="566" spans="1:12">
      <c r="A566" s="101"/>
      <c r="B566" s="102"/>
      <c r="C566" s="102"/>
      <c r="D566" s="102"/>
      <c r="E566" s="102"/>
      <c r="F566" s="102"/>
      <c r="G566" s="29"/>
      <c r="H566" s="29"/>
      <c r="I566" s="29"/>
      <c r="J566" s="29"/>
      <c r="K566" s="29"/>
      <c r="L566" s="29"/>
    </row>
    <row r="567" spans="1:12">
      <c r="A567" s="89" t="s">
        <v>23</v>
      </c>
      <c r="B567" s="43" t="s">
        <v>438</v>
      </c>
      <c r="C567" s="43" t="s">
        <v>458</v>
      </c>
      <c r="D567" s="43" t="s">
        <v>283</v>
      </c>
      <c r="E567" s="42">
        <v>52</v>
      </c>
      <c r="F567" s="43">
        <v>1</v>
      </c>
      <c r="G567" s="48">
        <v>52</v>
      </c>
      <c r="H567" s="29"/>
      <c r="I567" s="29"/>
      <c r="J567" s="29"/>
      <c r="K567" s="29"/>
      <c r="L567" s="29"/>
    </row>
    <row r="568" spans="1:12">
      <c r="A568" s="89" t="s">
        <v>23</v>
      </c>
      <c r="B568" s="43" t="s">
        <v>438</v>
      </c>
      <c r="C568" s="43" t="s">
        <v>458</v>
      </c>
      <c r="D568" s="43" t="s">
        <v>291</v>
      </c>
      <c r="E568" s="42">
        <v>53</v>
      </c>
      <c r="F568" s="43">
        <v>1</v>
      </c>
      <c r="G568" s="48">
        <v>53</v>
      </c>
      <c r="H568" s="29"/>
      <c r="I568" s="29"/>
      <c r="J568" s="29"/>
      <c r="K568" s="29"/>
      <c r="L568" s="29"/>
    </row>
    <row r="569" spans="1:12">
      <c r="A569" s="89" t="s">
        <v>23</v>
      </c>
      <c r="B569" s="43" t="s">
        <v>438</v>
      </c>
      <c r="C569" s="43" t="s">
        <v>458</v>
      </c>
      <c r="D569" s="43" t="s">
        <v>293</v>
      </c>
      <c r="E569" s="42">
        <v>53</v>
      </c>
      <c r="F569" s="43">
        <v>1</v>
      </c>
      <c r="G569" s="48">
        <v>53</v>
      </c>
      <c r="H569" s="29"/>
      <c r="I569" s="29"/>
      <c r="J569" s="29"/>
      <c r="K569" s="29"/>
      <c r="L569" s="29"/>
    </row>
    <row r="570" spans="1:12">
      <c r="A570" s="114"/>
      <c r="B570" s="115"/>
      <c r="C570" s="115"/>
      <c r="D570" s="115"/>
      <c r="E570" s="116"/>
      <c r="F570" s="115"/>
      <c r="G570" s="29"/>
      <c r="H570" s="29"/>
      <c r="I570" s="29"/>
      <c r="J570" s="29"/>
      <c r="K570" s="29"/>
      <c r="L570" s="29"/>
    </row>
    <row r="571" spans="1:12">
      <c r="A571" s="66"/>
      <c r="B571" s="67"/>
      <c r="C571" s="67"/>
      <c r="D571" s="67"/>
      <c r="E571" s="117"/>
      <c r="F571" s="67"/>
      <c r="G571" s="29"/>
      <c r="H571" s="29"/>
      <c r="I571" s="29"/>
      <c r="J571" s="29"/>
      <c r="K571" s="29"/>
      <c r="L571" s="29"/>
    </row>
    <row r="572" spans="1:12">
      <c r="A572" s="101"/>
      <c r="B572" s="102"/>
      <c r="C572" s="102"/>
      <c r="D572" s="102"/>
      <c r="E572" s="102"/>
      <c r="F572" s="102"/>
      <c r="G572" s="29"/>
      <c r="H572" s="29"/>
      <c r="I572" s="29"/>
      <c r="J572" s="29"/>
      <c r="K572" s="29"/>
      <c r="L572" s="29"/>
    </row>
    <row r="573" spans="1:12">
      <c r="A573" s="89" t="s">
        <v>23</v>
      </c>
      <c r="B573" s="43" t="s">
        <v>438</v>
      </c>
      <c r="C573" s="43" t="s">
        <v>394</v>
      </c>
      <c r="D573" s="43" t="s">
        <v>380</v>
      </c>
      <c r="E573" s="42">
        <v>22</v>
      </c>
      <c r="F573" s="43">
        <v>1</v>
      </c>
      <c r="G573" s="48">
        <v>22</v>
      </c>
      <c r="H573" s="29"/>
      <c r="I573" s="29"/>
      <c r="J573" s="29"/>
      <c r="K573" s="29"/>
      <c r="L573" s="29"/>
    </row>
    <row r="574" spans="1:12">
      <c r="A574" s="89" t="s">
        <v>23</v>
      </c>
      <c r="B574" s="43" t="s">
        <v>438</v>
      </c>
      <c r="C574" s="43" t="s">
        <v>394</v>
      </c>
      <c r="D574" s="43" t="s">
        <v>289</v>
      </c>
      <c r="E574" s="42">
        <v>30</v>
      </c>
      <c r="F574" s="43">
        <v>1</v>
      </c>
      <c r="G574" s="48">
        <v>30</v>
      </c>
      <c r="H574" s="29"/>
      <c r="I574" s="29"/>
      <c r="J574" s="29"/>
      <c r="K574" s="29"/>
      <c r="L574" s="29"/>
    </row>
    <row r="575" spans="1:12" ht="15.75" thickBot="1">
      <c r="A575" s="89"/>
      <c r="B575" s="118"/>
      <c r="C575" s="118"/>
      <c r="D575" s="118"/>
      <c r="E575" s="119"/>
      <c r="F575" s="43"/>
      <c r="G575" s="29"/>
      <c r="H575" s="29"/>
      <c r="I575" s="29"/>
      <c r="J575" s="29"/>
      <c r="K575" s="29"/>
      <c r="L575" s="29"/>
    </row>
    <row r="576" spans="1:12" ht="15.75" thickBot="1">
      <c r="A576" s="120"/>
      <c r="B576" s="140" t="s">
        <v>470</v>
      </c>
      <c r="C576" s="141"/>
      <c r="D576" s="141"/>
      <c r="E576" s="142"/>
      <c r="F576" s="121"/>
      <c r="G576" s="29"/>
      <c r="H576" s="29"/>
      <c r="I576" s="29"/>
      <c r="J576" s="29"/>
      <c r="K576" s="29"/>
      <c r="L576" s="29"/>
    </row>
    <row r="577" spans="1:12">
      <c r="A577" s="101"/>
      <c r="B577" s="102"/>
      <c r="C577" s="102"/>
      <c r="D577" s="43"/>
      <c r="E577" s="42"/>
      <c r="F577" s="102"/>
      <c r="G577" s="29"/>
      <c r="H577" s="29"/>
      <c r="I577" s="29"/>
      <c r="J577" s="29"/>
      <c r="K577" s="29"/>
      <c r="L577" s="29"/>
    </row>
    <row r="578" spans="1:12">
      <c r="A578" s="89" t="s">
        <v>23</v>
      </c>
      <c r="B578" s="43" t="s">
        <v>438</v>
      </c>
      <c r="C578" s="43" t="s">
        <v>471</v>
      </c>
      <c r="D578" s="43" t="s">
        <v>380</v>
      </c>
      <c r="E578" s="42">
        <v>30</v>
      </c>
      <c r="F578" s="43">
        <v>1</v>
      </c>
      <c r="G578" s="48">
        <v>30</v>
      </c>
      <c r="H578" s="29"/>
      <c r="I578" s="29"/>
      <c r="J578" s="29"/>
      <c r="K578" s="29"/>
      <c r="L578" s="29"/>
    </row>
    <row r="579" spans="1:12">
      <c r="A579" s="89" t="s">
        <v>23</v>
      </c>
      <c r="B579" s="43" t="s">
        <v>438</v>
      </c>
      <c r="C579" s="43" t="s">
        <v>471</v>
      </c>
      <c r="D579" s="43" t="s">
        <v>380</v>
      </c>
      <c r="E579" s="42">
        <v>35</v>
      </c>
      <c r="F579" s="43">
        <v>5</v>
      </c>
      <c r="G579" s="48">
        <v>175</v>
      </c>
      <c r="H579" s="29"/>
      <c r="I579" s="29"/>
      <c r="J579" s="29"/>
      <c r="K579" s="29"/>
      <c r="L579" s="29"/>
    </row>
    <row r="580" spans="1:12">
      <c r="A580" s="89" t="s">
        <v>23</v>
      </c>
      <c r="B580" s="43" t="s">
        <v>438</v>
      </c>
      <c r="C580" s="43" t="s">
        <v>471</v>
      </c>
      <c r="D580" s="43" t="s">
        <v>380</v>
      </c>
      <c r="E580" s="42">
        <v>40</v>
      </c>
      <c r="F580" s="43">
        <v>19</v>
      </c>
      <c r="G580" s="48">
        <v>760</v>
      </c>
      <c r="H580" s="29"/>
      <c r="I580" s="29"/>
      <c r="J580" s="29"/>
      <c r="K580" s="29"/>
      <c r="L580" s="29"/>
    </row>
    <row r="581" spans="1:12">
      <c r="A581" s="89" t="s">
        <v>23</v>
      </c>
      <c r="B581" s="43" t="s">
        <v>438</v>
      </c>
      <c r="C581" s="43" t="s">
        <v>471</v>
      </c>
      <c r="D581" s="43" t="s">
        <v>380</v>
      </c>
      <c r="E581" s="42">
        <v>45</v>
      </c>
      <c r="F581" s="43">
        <v>2</v>
      </c>
      <c r="G581" s="48">
        <v>90</v>
      </c>
      <c r="H581" s="29"/>
      <c r="I581" s="29"/>
      <c r="J581" s="29"/>
      <c r="K581" s="29"/>
      <c r="L581" s="29"/>
    </row>
    <row r="582" spans="1:12">
      <c r="A582" s="89" t="s">
        <v>23</v>
      </c>
      <c r="B582" s="43" t="s">
        <v>438</v>
      </c>
      <c r="C582" s="43" t="s">
        <v>471</v>
      </c>
      <c r="D582" s="43" t="s">
        <v>380</v>
      </c>
      <c r="E582" s="42">
        <v>48</v>
      </c>
      <c r="F582" s="43">
        <v>1</v>
      </c>
      <c r="G582" s="48">
        <v>48</v>
      </c>
      <c r="H582" s="29"/>
      <c r="I582" s="29"/>
      <c r="J582" s="29"/>
      <c r="K582" s="29"/>
      <c r="L582" s="29"/>
    </row>
    <row r="583" spans="1:12">
      <c r="A583" s="89" t="s">
        <v>23</v>
      </c>
      <c r="B583" s="43" t="s">
        <v>438</v>
      </c>
      <c r="C583" s="43" t="s">
        <v>471</v>
      </c>
      <c r="D583" s="43" t="s">
        <v>380</v>
      </c>
      <c r="E583" s="42">
        <v>50</v>
      </c>
      <c r="F583" s="43">
        <v>1</v>
      </c>
      <c r="G583" s="48">
        <v>50</v>
      </c>
      <c r="H583" s="29"/>
      <c r="I583" s="29"/>
      <c r="J583" s="29"/>
      <c r="K583" s="29"/>
      <c r="L583" s="29"/>
    </row>
    <row r="584" spans="1:12">
      <c r="A584" s="89" t="s">
        <v>23</v>
      </c>
      <c r="B584" s="43" t="s">
        <v>438</v>
      </c>
      <c r="C584" s="43" t="s">
        <v>471</v>
      </c>
      <c r="D584" s="43" t="s">
        <v>380</v>
      </c>
      <c r="E584" s="42">
        <v>60</v>
      </c>
      <c r="F584" s="43">
        <v>4</v>
      </c>
      <c r="G584" s="48">
        <v>240</v>
      </c>
      <c r="H584" s="29"/>
      <c r="I584" s="29"/>
      <c r="J584" s="29"/>
      <c r="K584" s="29"/>
      <c r="L584" s="29"/>
    </row>
    <row r="585" spans="1:12">
      <c r="A585" s="89" t="s">
        <v>23</v>
      </c>
      <c r="B585" s="43" t="s">
        <v>438</v>
      </c>
      <c r="C585" s="43" t="s">
        <v>471</v>
      </c>
      <c r="D585" s="43" t="s">
        <v>380</v>
      </c>
      <c r="E585" s="42">
        <v>80</v>
      </c>
      <c r="F585" s="43">
        <v>2</v>
      </c>
      <c r="G585" s="48">
        <v>160</v>
      </c>
      <c r="H585" s="29"/>
      <c r="I585" s="29"/>
      <c r="J585" s="29"/>
      <c r="K585" s="29"/>
      <c r="L585" s="29"/>
    </row>
    <row r="586" spans="1:12">
      <c r="A586" s="89" t="s">
        <v>23</v>
      </c>
      <c r="B586" s="43" t="s">
        <v>438</v>
      </c>
      <c r="C586" s="43" t="s">
        <v>471</v>
      </c>
      <c r="D586" s="43" t="s">
        <v>283</v>
      </c>
      <c r="E586" s="42">
        <v>35</v>
      </c>
      <c r="F586" s="43">
        <v>3</v>
      </c>
      <c r="G586" s="48">
        <v>105</v>
      </c>
      <c r="H586" s="29"/>
      <c r="I586" s="29"/>
      <c r="J586" s="29"/>
      <c r="K586" s="29"/>
      <c r="L586" s="29"/>
    </row>
    <row r="587" spans="1:12">
      <c r="A587" s="89" t="s">
        <v>23</v>
      </c>
      <c r="B587" s="43" t="s">
        <v>438</v>
      </c>
      <c r="C587" s="43" t="s">
        <v>471</v>
      </c>
      <c r="D587" s="43" t="s">
        <v>283</v>
      </c>
      <c r="E587" s="42">
        <v>38</v>
      </c>
      <c r="F587" s="43">
        <v>1</v>
      </c>
      <c r="G587" s="48">
        <v>38</v>
      </c>
      <c r="H587" s="29"/>
      <c r="I587" s="29"/>
      <c r="J587" s="29"/>
      <c r="K587" s="29"/>
      <c r="L587" s="29"/>
    </row>
    <row r="588" spans="1:12">
      <c r="A588" s="89" t="s">
        <v>23</v>
      </c>
      <c r="B588" s="43" t="s">
        <v>438</v>
      </c>
      <c r="C588" s="43" t="s">
        <v>471</v>
      </c>
      <c r="D588" s="43" t="s">
        <v>283</v>
      </c>
      <c r="E588" s="42">
        <v>40</v>
      </c>
      <c r="F588" s="43">
        <v>16</v>
      </c>
      <c r="G588" s="48">
        <v>640</v>
      </c>
      <c r="H588" s="29"/>
      <c r="I588" s="29"/>
      <c r="J588" s="29"/>
      <c r="K588" s="29"/>
      <c r="L588" s="29"/>
    </row>
    <row r="589" spans="1:12">
      <c r="A589" s="89" t="s">
        <v>23</v>
      </c>
      <c r="B589" s="43" t="s">
        <v>438</v>
      </c>
      <c r="C589" s="43" t="s">
        <v>471</v>
      </c>
      <c r="D589" s="43" t="s">
        <v>283</v>
      </c>
      <c r="E589" s="42">
        <v>45</v>
      </c>
      <c r="F589" s="43">
        <v>2</v>
      </c>
      <c r="G589" s="48">
        <v>90</v>
      </c>
      <c r="H589" s="29"/>
      <c r="I589" s="29"/>
      <c r="J589" s="29"/>
      <c r="K589" s="29"/>
      <c r="L589" s="29"/>
    </row>
    <row r="590" spans="1:12">
      <c r="A590" s="89" t="s">
        <v>23</v>
      </c>
      <c r="B590" s="43" t="s">
        <v>438</v>
      </c>
      <c r="C590" s="43" t="s">
        <v>471</v>
      </c>
      <c r="D590" s="43" t="s">
        <v>283</v>
      </c>
      <c r="E590" s="42">
        <v>50</v>
      </c>
      <c r="F590" s="43">
        <v>1</v>
      </c>
      <c r="G590" s="48">
        <v>50</v>
      </c>
      <c r="H590" s="29"/>
      <c r="I590" s="29"/>
      <c r="J590" s="29"/>
      <c r="K590" s="29"/>
      <c r="L590" s="29"/>
    </row>
    <row r="591" spans="1:12">
      <c r="A591" s="89" t="s">
        <v>23</v>
      </c>
      <c r="B591" s="43" t="s">
        <v>438</v>
      </c>
      <c r="C591" s="43" t="s">
        <v>471</v>
      </c>
      <c r="D591" s="43" t="s">
        <v>283</v>
      </c>
      <c r="E591" s="42">
        <v>60</v>
      </c>
      <c r="F591" s="43">
        <v>4</v>
      </c>
      <c r="G591" s="48">
        <v>240</v>
      </c>
      <c r="H591" s="29"/>
      <c r="I591" s="29"/>
      <c r="J591" s="29"/>
      <c r="K591" s="29"/>
      <c r="L591" s="29"/>
    </row>
    <row r="592" spans="1:12">
      <c r="A592" s="89" t="s">
        <v>23</v>
      </c>
      <c r="B592" s="43" t="s">
        <v>438</v>
      </c>
      <c r="C592" s="43" t="s">
        <v>471</v>
      </c>
      <c r="D592" s="43" t="s">
        <v>283</v>
      </c>
      <c r="E592" s="42">
        <v>80</v>
      </c>
      <c r="F592" s="43">
        <v>1</v>
      </c>
      <c r="G592" s="48">
        <v>80</v>
      </c>
      <c r="H592" s="29"/>
      <c r="I592" s="29"/>
      <c r="J592" s="29"/>
      <c r="K592" s="29"/>
      <c r="L592" s="29"/>
    </row>
    <row r="593" spans="1:12">
      <c r="A593" s="89" t="s">
        <v>23</v>
      </c>
      <c r="B593" s="43" t="s">
        <v>438</v>
      </c>
      <c r="C593" s="43" t="s">
        <v>471</v>
      </c>
      <c r="D593" s="43" t="s">
        <v>289</v>
      </c>
      <c r="E593" s="42">
        <v>32</v>
      </c>
      <c r="F593" s="43">
        <v>2</v>
      </c>
      <c r="G593" s="48">
        <v>64</v>
      </c>
      <c r="H593" s="29"/>
      <c r="I593" s="29"/>
      <c r="J593" s="29"/>
      <c r="K593" s="29"/>
      <c r="L593" s="29"/>
    </row>
    <row r="594" spans="1:12">
      <c r="A594" s="89" t="s">
        <v>23</v>
      </c>
      <c r="B594" s="43" t="s">
        <v>438</v>
      </c>
      <c r="C594" s="43" t="s">
        <v>471</v>
      </c>
      <c r="D594" s="43" t="s">
        <v>289</v>
      </c>
      <c r="E594" s="42">
        <v>35</v>
      </c>
      <c r="F594" s="43">
        <v>8</v>
      </c>
      <c r="G594" s="48">
        <v>280</v>
      </c>
      <c r="H594" s="29"/>
      <c r="I594" s="29"/>
      <c r="J594" s="29"/>
      <c r="K594" s="29"/>
      <c r="L594" s="29"/>
    </row>
    <row r="595" spans="1:12">
      <c r="A595" s="89" t="s">
        <v>23</v>
      </c>
      <c r="B595" s="43" t="s">
        <v>438</v>
      </c>
      <c r="C595" s="43" t="s">
        <v>471</v>
      </c>
      <c r="D595" s="43" t="s">
        <v>289</v>
      </c>
      <c r="E595" s="42">
        <v>40</v>
      </c>
      <c r="F595" s="43">
        <v>14</v>
      </c>
      <c r="G595" s="48">
        <v>560</v>
      </c>
      <c r="H595" s="29"/>
      <c r="I595" s="29"/>
      <c r="J595" s="29"/>
      <c r="K595" s="29"/>
      <c r="L595" s="29"/>
    </row>
    <row r="596" spans="1:12">
      <c r="A596" s="89" t="s">
        <v>23</v>
      </c>
      <c r="B596" s="43" t="s">
        <v>438</v>
      </c>
      <c r="C596" s="43" t="s">
        <v>471</v>
      </c>
      <c r="D596" s="43" t="s">
        <v>289</v>
      </c>
      <c r="E596" s="42">
        <v>45</v>
      </c>
      <c r="F596" s="43">
        <v>2</v>
      </c>
      <c r="G596" s="48">
        <v>90</v>
      </c>
      <c r="H596" s="29"/>
      <c r="I596" s="29"/>
      <c r="J596" s="29"/>
      <c r="K596" s="29"/>
      <c r="L596" s="29"/>
    </row>
    <row r="597" spans="1:12">
      <c r="A597" s="89" t="s">
        <v>23</v>
      </c>
      <c r="B597" s="43" t="s">
        <v>438</v>
      </c>
      <c r="C597" s="43" t="s">
        <v>471</v>
      </c>
      <c r="D597" s="43" t="s">
        <v>289</v>
      </c>
      <c r="E597" s="42">
        <v>48</v>
      </c>
      <c r="F597" s="43">
        <v>1</v>
      </c>
      <c r="G597" s="48">
        <v>48</v>
      </c>
      <c r="H597" s="29"/>
      <c r="I597" s="29"/>
      <c r="J597" s="29"/>
      <c r="K597" s="29"/>
      <c r="L597" s="29"/>
    </row>
    <row r="598" spans="1:12">
      <c r="A598" s="89" t="s">
        <v>23</v>
      </c>
      <c r="B598" s="43" t="s">
        <v>438</v>
      </c>
      <c r="C598" s="43" t="s">
        <v>471</v>
      </c>
      <c r="D598" s="43" t="s">
        <v>289</v>
      </c>
      <c r="E598" s="42">
        <v>60</v>
      </c>
      <c r="F598" s="43">
        <v>2</v>
      </c>
      <c r="G598" s="48">
        <v>120</v>
      </c>
      <c r="H598" s="29"/>
      <c r="I598" s="29"/>
      <c r="J598" s="29"/>
      <c r="K598" s="29"/>
      <c r="L598" s="29"/>
    </row>
    <row r="599" spans="1:12">
      <c r="A599" s="89" t="s">
        <v>23</v>
      </c>
      <c r="B599" s="43" t="s">
        <v>438</v>
      </c>
      <c r="C599" s="43" t="s">
        <v>471</v>
      </c>
      <c r="D599" s="43" t="s">
        <v>289</v>
      </c>
      <c r="E599" s="42">
        <v>63</v>
      </c>
      <c r="F599" s="43">
        <v>2</v>
      </c>
      <c r="G599" s="48">
        <v>126</v>
      </c>
      <c r="H599" s="29"/>
      <c r="I599" s="29"/>
      <c r="J599" s="29"/>
      <c r="K599" s="29"/>
      <c r="L599" s="29"/>
    </row>
    <row r="600" spans="1:12">
      <c r="A600" s="89" t="s">
        <v>23</v>
      </c>
      <c r="B600" s="43" t="s">
        <v>438</v>
      </c>
      <c r="C600" s="43" t="s">
        <v>471</v>
      </c>
      <c r="D600" s="43" t="s">
        <v>289</v>
      </c>
      <c r="E600" s="42">
        <v>80</v>
      </c>
      <c r="F600" s="43">
        <v>1</v>
      </c>
      <c r="G600" s="48">
        <v>80</v>
      </c>
      <c r="H600" s="29"/>
      <c r="I600" s="29"/>
      <c r="J600" s="29"/>
      <c r="K600" s="29"/>
      <c r="L600" s="29"/>
    </row>
    <row r="601" spans="1:12">
      <c r="A601" s="89" t="s">
        <v>23</v>
      </c>
      <c r="B601" s="43" t="s">
        <v>438</v>
      </c>
      <c r="C601" s="43" t="s">
        <v>471</v>
      </c>
      <c r="D601" s="43" t="s">
        <v>291</v>
      </c>
      <c r="E601" s="42">
        <v>35</v>
      </c>
      <c r="F601" s="43">
        <v>3</v>
      </c>
      <c r="G601" s="48">
        <v>105</v>
      </c>
      <c r="H601" s="29"/>
      <c r="I601" s="29"/>
      <c r="J601" s="29"/>
      <c r="K601" s="29"/>
      <c r="L601" s="29"/>
    </row>
    <row r="602" spans="1:12">
      <c r="A602" s="89" t="s">
        <v>23</v>
      </c>
      <c r="B602" s="43" t="s">
        <v>438</v>
      </c>
      <c r="C602" s="43" t="s">
        <v>471</v>
      </c>
      <c r="D602" s="43" t="s">
        <v>291</v>
      </c>
      <c r="E602" s="42">
        <v>38</v>
      </c>
      <c r="F602" s="43">
        <v>1</v>
      </c>
      <c r="G602" s="48">
        <v>38</v>
      </c>
      <c r="H602" s="29"/>
      <c r="I602" s="29"/>
      <c r="J602" s="29"/>
      <c r="K602" s="29"/>
      <c r="L602" s="29"/>
    </row>
    <row r="603" spans="1:12">
      <c r="A603" s="89" t="s">
        <v>23</v>
      </c>
      <c r="B603" s="43" t="s">
        <v>438</v>
      </c>
      <c r="C603" s="43" t="s">
        <v>471</v>
      </c>
      <c r="D603" s="43" t="s">
        <v>291</v>
      </c>
      <c r="E603" s="42">
        <v>40</v>
      </c>
      <c r="F603" s="43">
        <v>8</v>
      </c>
      <c r="G603" s="48">
        <v>320</v>
      </c>
      <c r="H603" s="29"/>
      <c r="I603" s="29"/>
      <c r="J603" s="29"/>
      <c r="K603" s="29"/>
      <c r="L603" s="29"/>
    </row>
    <row r="604" spans="1:12">
      <c r="A604" s="89" t="s">
        <v>23</v>
      </c>
      <c r="B604" s="43" t="s">
        <v>438</v>
      </c>
      <c r="C604" s="43" t="s">
        <v>471</v>
      </c>
      <c r="D604" s="43" t="s">
        <v>291</v>
      </c>
      <c r="E604" s="42">
        <v>42</v>
      </c>
      <c r="F604" s="43">
        <v>1</v>
      </c>
      <c r="G604" s="48">
        <v>42</v>
      </c>
      <c r="H604" s="29"/>
      <c r="I604" s="29"/>
      <c r="J604" s="29"/>
      <c r="K604" s="29"/>
      <c r="L604" s="29"/>
    </row>
    <row r="605" spans="1:12">
      <c r="A605" s="89" t="s">
        <v>23</v>
      </c>
      <c r="B605" s="43" t="s">
        <v>438</v>
      </c>
      <c r="C605" s="43" t="s">
        <v>471</v>
      </c>
      <c r="D605" s="43" t="s">
        <v>291</v>
      </c>
      <c r="E605" s="42">
        <v>45</v>
      </c>
      <c r="F605" s="43">
        <v>1</v>
      </c>
      <c r="G605" s="48">
        <v>45</v>
      </c>
      <c r="H605" s="29"/>
      <c r="I605" s="29"/>
      <c r="J605" s="29"/>
      <c r="K605" s="29"/>
      <c r="L605" s="29"/>
    </row>
    <row r="606" spans="1:12">
      <c r="A606" s="89" t="s">
        <v>23</v>
      </c>
      <c r="B606" s="43" t="s">
        <v>438</v>
      </c>
      <c r="C606" s="43" t="s">
        <v>471</v>
      </c>
      <c r="D606" s="43" t="s">
        <v>291</v>
      </c>
      <c r="E606" s="42">
        <v>55</v>
      </c>
      <c r="F606" s="43">
        <v>1</v>
      </c>
      <c r="G606" s="48">
        <v>55</v>
      </c>
      <c r="H606" s="29"/>
      <c r="I606" s="29"/>
      <c r="J606" s="29"/>
      <c r="K606" s="29"/>
      <c r="L606" s="29"/>
    </row>
    <row r="607" spans="1:12">
      <c r="A607" s="89" t="s">
        <v>23</v>
      </c>
      <c r="B607" s="43" t="s">
        <v>438</v>
      </c>
      <c r="C607" s="43" t="s">
        <v>471</v>
      </c>
      <c r="D607" s="43" t="s">
        <v>291</v>
      </c>
      <c r="E607" s="42">
        <v>60</v>
      </c>
      <c r="F607" s="43">
        <v>2</v>
      </c>
      <c r="G607" s="48">
        <v>120</v>
      </c>
      <c r="H607" s="29"/>
      <c r="I607" s="29"/>
      <c r="J607" s="29"/>
      <c r="K607" s="29"/>
      <c r="L607" s="29"/>
    </row>
    <row r="608" spans="1:12">
      <c r="A608" s="89" t="s">
        <v>23</v>
      </c>
      <c r="B608" s="43" t="s">
        <v>438</v>
      </c>
      <c r="C608" s="43" t="s">
        <v>471</v>
      </c>
      <c r="D608" s="43" t="s">
        <v>293</v>
      </c>
      <c r="E608" s="42">
        <v>35</v>
      </c>
      <c r="F608" s="43">
        <v>2</v>
      </c>
      <c r="G608" s="48">
        <v>70</v>
      </c>
      <c r="H608" s="29"/>
      <c r="I608" s="29"/>
      <c r="J608" s="29"/>
      <c r="K608" s="29"/>
      <c r="L608" s="29"/>
    </row>
    <row r="609" spans="1:12">
      <c r="A609" s="89" t="s">
        <v>23</v>
      </c>
      <c r="B609" s="43" t="s">
        <v>438</v>
      </c>
      <c r="C609" s="43" t="s">
        <v>471</v>
      </c>
      <c r="D609" s="43" t="s">
        <v>293</v>
      </c>
      <c r="E609" s="42">
        <v>40</v>
      </c>
      <c r="F609" s="43">
        <v>9</v>
      </c>
      <c r="G609" s="48">
        <v>360</v>
      </c>
      <c r="H609" s="29"/>
      <c r="I609" s="29"/>
      <c r="J609" s="29"/>
      <c r="K609" s="29"/>
      <c r="L609" s="29"/>
    </row>
    <row r="610" spans="1:12">
      <c r="A610" s="122" t="s">
        <v>23</v>
      </c>
      <c r="B610" s="118" t="s">
        <v>438</v>
      </c>
      <c r="C610" s="118" t="s">
        <v>471</v>
      </c>
      <c r="D610" s="118" t="s">
        <v>293</v>
      </c>
      <c r="E610" s="119">
        <v>48</v>
      </c>
      <c r="F610" s="118">
        <v>4</v>
      </c>
      <c r="G610" s="48">
        <v>192</v>
      </c>
      <c r="H610" s="29"/>
      <c r="I610" s="29"/>
      <c r="J610" s="29"/>
      <c r="K610" s="29"/>
      <c r="L610" s="29"/>
    </row>
    <row r="611" spans="1:12">
      <c r="A611" s="113" t="s">
        <v>23</v>
      </c>
      <c r="B611" s="36" t="s">
        <v>438</v>
      </c>
      <c r="C611" s="36" t="s">
        <v>471</v>
      </c>
      <c r="D611" s="36" t="s">
        <v>293</v>
      </c>
      <c r="E611" s="35">
        <v>80</v>
      </c>
      <c r="F611" s="36">
        <v>1</v>
      </c>
      <c r="G611" s="48">
        <v>80</v>
      </c>
      <c r="H611" s="29"/>
      <c r="I611" s="29"/>
      <c r="J611" s="29"/>
      <c r="K611" s="29"/>
      <c r="L611" s="29"/>
    </row>
    <row r="612" spans="1:12">
      <c r="A612" s="123"/>
      <c r="B612" s="123"/>
      <c r="C612" s="123"/>
      <c r="D612" s="123"/>
      <c r="E612" s="123"/>
      <c r="F612" s="123"/>
      <c r="G612" s="29"/>
      <c r="H612" s="29"/>
      <c r="I612" s="29"/>
      <c r="J612" s="29"/>
      <c r="K612" s="29"/>
      <c r="L612" s="29"/>
    </row>
    <row r="613" spans="1:12">
      <c r="A613" s="113" t="s">
        <v>23</v>
      </c>
      <c r="B613" s="36" t="s">
        <v>438</v>
      </c>
      <c r="C613" s="36" t="s">
        <v>415</v>
      </c>
      <c r="D613" s="36" t="s">
        <v>283</v>
      </c>
      <c r="E613" s="35">
        <v>230</v>
      </c>
      <c r="F613" s="36">
        <v>2</v>
      </c>
      <c r="G613" s="48">
        <v>460</v>
      </c>
      <c r="H613" s="29"/>
      <c r="I613" s="29"/>
      <c r="J613" s="29"/>
      <c r="K613" s="29"/>
      <c r="L613" s="29"/>
    </row>
    <row r="614" spans="1:12">
      <c r="A614" s="89" t="s">
        <v>23</v>
      </c>
      <c r="B614" s="43" t="s">
        <v>438</v>
      </c>
      <c r="C614" s="43" t="s">
        <v>415</v>
      </c>
      <c r="D614" s="43" t="s">
        <v>291</v>
      </c>
      <c r="E614" s="42">
        <v>250</v>
      </c>
      <c r="F614" s="43">
        <v>1</v>
      </c>
      <c r="G614" s="48">
        <v>250</v>
      </c>
      <c r="H614" s="29"/>
      <c r="I614" s="29"/>
      <c r="J614" s="29"/>
      <c r="K614" s="29"/>
      <c r="L614" s="29"/>
    </row>
    <row r="615" spans="1:12">
      <c r="A615" s="122" t="s">
        <v>23</v>
      </c>
      <c r="B615" s="118" t="s">
        <v>438</v>
      </c>
      <c r="C615" s="118" t="s">
        <v>425</v>
      </c>
      <c r="D615" s="118" t="s">
        <v>293</v>
      </c>
      <c r="E615" s="119">
        <v>95</v>
      </c>
      <c r="F615" s="118">
        <v>1</v>
      </c>
      <c r="G615" s="48">
        <v>95</v>
      </c>
      <c r="H615" s="29"/>
      <c r="I615" s="29"/>
      <c r="J615" s="29"/>
      <c r="K615" s="29"/>
      <c r="L615" s="29"/>
    </row>
    <row r="616" spans="1:12">
      <c r="A616" s="113" t="s">
        <v>23</v>
      </c>
      <c r="B616" s="36" t="s">
        <v>438</v>
      </c>
      <c r="C616" s="124" t="s">
        <v>425</v>
      </c>
      <c r="D616" s="36" t="s">
        <v>293</v>
      </c>
      <c r="E616" s="35">
        <v>155</v>
      </c>
      <c r="F616" s="36">
        <v>1</v>
      </c>
      <c r="G616" s="48">
        <v>155</v>
      </c>
      <c r="H616" s="29"/>
      <c r="I616" s="29"/>
      <c r="J616" s="29"/>
      <c r="K616" s="29"/>
      <c r="L616" s="29"/>
    </row>
    <row r="617" spans="1:12">
      <c r="A617" s="89" t="s">
        <v>23</v>
      </c>
      <c r="B617" s="43" t="s">
        <v>438</v>
      </c>
      <c r="C617" s="124" t="s">
        <v>425</v>
      </c>
      <c r="D617" s="43" t="s">
        <v>291</v>
      </c>
      <c r="E617" s="42">
        <v>48</v>
      </c>
      <c r="F617" s="43">
        <v>2</v>
      </c>
      <c r="G617" s="48">
        <v>96</v>
      </c>
      <c r="H617" s="29"/>
      <c r="I617" s="29"/>
      <c r="J617" s="29"/>
      <c r="K617" s="29"/>
      <c r="L617" s="29"/>
    </row>
    <row r="618" spans="1:12">
      <c r="A618" s="89" t="s">
        <v>23</v>
      </c>
      <c r="B618" s="43" t="s">
        <v>438</v>
      </c>
      <c r="C618" s="124" t="s">
        <v>425</v>
      </c>
      <c r="D618" s="43" t="s">
        <v>289</v>
      </c>
      <c r="E618" s="42">
        <v>155</v>
      </c>
      <c r="F618" s="43">
        <v>1</v>
      </c>
      <c r="G618" s="48">
        <v>155</v>
      </c>
      <c r="H618" s="29"/>
      <c r="I618" s="29"/>
      <c r="J618" s="29"/>
      <c r="K618" s="29"/>
      <c r="L618" s="29"/>
    </row>
    <row r="619" spans="1:12">
      <c r="A619" s="122" t="s">
        <v>23</v>
      </c>
      <c r="B619" s="118" t="s">
        <v>438</v>
      </c>
      <c r="C619" s="124" t="s">
        <v>425</v>
      </c>
      <c r="D619" s="118" t="s">
        <v>289</v>
      </c>
      <c r="E619" s="119">
        <v>80</v>
      </c>
      <c r="F619" s="118">
        <v>1</v>
      </c>
      <c r="G619" s="48">
        <v>80</v>
      </c>
      <c r="H619" s="29"/>
      <c r="I619" s="29"/>
      <c r="J619" s="29"/>
      <c r="K619" s="29"/>
      <c r="L619" s="29"/>
    </row>
    <row r="620" spans="1:12">
      <c r="A620" s="113" t="s">
        <v>23</v>
      </c>
      <c r="B620" s="36" t="s">
        <v>438</v>
      </c>
      <c r="C620" s="36" t="s">
        <v>394</v>
      </c>
      <c r="D620" s="36" t="s">
        <v>283</v>
      </c>
      <c r="E620" s="35">
        <v>40</v>
      </c>
      <c r="F620" s="36">
        <v>1</v>
      </c>
      <c r="G620" s="48">
        <v>40</v>
      </c>
      <c r="H620" s="29"/>
      <c r="I620" s="29"/>
      <c r="J620" s="29"/>
      <c r="K620" s="29"/>
      <c r="L620" s="29"/>
    </row>
    <row r="621" spans="1:12">
      <c r="A621" s="89" t="s">
        <v>23</v>
      </c>
      <c r="B621" s="43" t="s">
        <v>438</v>
      </c>
      <c r="C621" s="43" t="s">
        <v>394</v>
      </c>
      <c r="D621" s="43" t="s">
        <v>283</v>
      </c>
      <c r="E621" s="42">
        <v>45</v>
      </c>
      <c r="F621" s="43">
        <v>2</v>
      </c>
      <c r="G621" s="48">
        <v>90</v>
      </c>
      <c r="H621" s="29"/>
      <c r="I621" s="29"/>
      <c r="J621" s="29"/>
      <c r="K621" s="29"/>
      <c r="L621" s="29"/>
    </row>
    <row r="622" spans="1:12">
      <c r="A622" s="89" t="s">
        <v>23</v>
      </c>
      <c r="B622" s="43" t="s">
        <v>438</v>
      </c>
      <c r="C622" s="43" t="s">
        <v>394</v>
      </c>
      <c r="D622" s="43" t="s">
        <v>289</v>
      </c>
      <c r="E622" s="42">
        <v>45</v>
      </c>
      <c r="F622" s="43">
        <v>1</v>
      </c>
      <c r="G622" s="48">
        <v>45</v>
      </c>
      <c r="H622" s="29"/>
      <c r="I622" s="29"/>
      <c r="J622" s="29"/>
      <c r="K622" s="29"/>
      <c r="L622" s="29"/>
    </row>
    <row r="623" spans="1:12">
      <c r="A623" s="122" t="s">
        <v>23</v>
      </c>
      <c r="B623" s="118" t="s">
        <v>438</v>
      </c>
      <c r="C623" s="43" t="s">
        <v>394</v>
      </c>
      <c r="D623" s="118" t="s">
        <v>289</v>
      </c>
      <c r="E623" s="119">
        <v>40</v>
      </c>
      <c r="F623" s="118">
        <v>1</v>
      </c>
      <c r="G623" s="48">
        <v>40</v>
      </c>
      <c r="H623" s="29"/>
      <c r="I623" s="29"/>
      <c r="J623" s="29"/>
      <c r="K623" s="29"/>
      <c r="L623" s="29"/>
    </row>
    <row r="624" spans="1:12">
      <c r="A624" s="113" t="s">
        <v>23</v>
      </c>
      <c r="B624" s="36" t="s">
        <v>438</v>
      </c>
      <c r="C624" s="43" t="s">
        <v>394</v>
      </c>
      <c r="D624" s="36" t="s">
        <v>289</v>
      </c>
      <c r="E624" s="35">
        <v>88</v>
      </c>
      <c r="F624" s="36">
        <v>1</v>
      </c>
      <c r="G624" s="48">
        <v>88</v>
      </c>
      <c r="H624" s="29"/>
      <c r="I624" s="29"/>
      <c r="J624" s="29"/>
      <c r="K624" s="29"/>
      <c r="L624" s="29"/>
    </row>
    <row r="625" spans="1:12">
      <c r="A625" s="89" t="s">
        <v>23</v>
      </c>
      <c r="B625" s="43" t="s">
        <v>438</v>
      </c>
      <c r="C625" s="43" t="s">
        <v>394</v>
      </c>
      <c r="D625" s="43" t="s">
        <v>291</v>
      </c>
      <c r="E625" s="42">
        <v>65</v>
      </c>
      <c r="F625" s="43">
        <v>1</v>
      </c>
      <c r="G625" s="48">
        <v>65</v>
      </c>
      <c r="H625" s="29"/>
      <c r="I625" s="29"/>
      <c r="J625" s="29"/>
      <c r="K625" s="29"/>
      <c r="L625" s="29"/>
    </row>
    <row r="626" spans="1:12">
      <c r="A626" s="89" t="s">
        <v>23</v>
      </c>
      <c r="B626" s="43" t="s">
        <v>438</v>
      </c>
      <c r="C626" s="43" t="s">
        <v>394</v>
      </c>
      <c r="D626" s="43" t="s">
        <v>293</v>
      </c>
      <c r="E626" s="42">
        <v>88</v>
      </c>
      <c r="F626" s="43">
        <v>1</v>
      </c>
      <c r="G626" s="48">
        <v>88</v>
      </c>
      <c r="H626" s="29"/>
      <c r="I626" s="29"/>
      <c r="J626" s="29"/>
      <c r="K626" s="29"/>
      <c r="L626" s="29"/>
    </row>
    <row r="627" spans="1:12">
      <c r="A627" s="122" t="s">
        <v>23</v>
      </c>
      <c r="B627" s="118" t="s">
        <v>438</v>
      </c>
      <c r="C627" s="118" t="s">
        <v>384</v>
      </c>
      <c r="D627" s="118" t="s">
        <v>291</v>
      </c>
      <c r="E627" s="119">
        <v>65</v>
      </c>
      <c r="F627" s="118">
        <v>1</v>
      </c>
      <c r="G627" s="48">
        <v>65</v>
      </c>
      <c r="H627" s="29"/>
      <c r="I627" s="29"/>
      <c r="J627" s="29"/>
      <c r="K627" s="29"/>
      <c r="L627" s="29"/>
    </row>
    <row r="628" spans="1:12">
      <c r="A628" s="113" t="s">
        <v>23</v>
      </c>
      <c r="B628" s="36" t="s">
        <v>438</v>
      </c>
      <c r="C628" s="36" t="s">
        <v>428</v>
      </c>
      <c r="D628" s="36" t="s">
        <v>380</v>
      </c>
      <c r="E628" s="35">
        <v>58</v>
      </c>
      <c r="F628" s="36">
        <v>1</v>
      </c>
      <c r="G628" s="48">
        <v>58</v>
      </c>
      <c r="H628" s="29"/>
      <c r="I628" s="29"/>
      <c r="J628" s="29"/>
      <c r="K628" s="29"/>
      <c r="L628" s="29"/>
    </row>
    <row r="629" spans="1:12">
      <c r="A629" s="89" t="s">
        <v>23</v>
      </c>
      <c r="B629" s="43" t="s">
        <v>438</v>
      </c>
      <c r="C629" s="43" t="s">
        <v>428</v>
      </c>
      <c r="D629" s="43" t="s">
        <v>283</v>
      </c>
      <c r="E629" s="42">
        <v>58</v>
      </c>
      <c r="F629" s="43">
        <v>1</v>
      </c>
      <c r="G629" s="48">
        <v>58</v>
      </c>
      <c r="H629" s="29"/>
      <c r="I629" s="29"/>
      <c r="J629" s="29"/>
      <c r="K629" s="29"/>
      <c r="L629" s="29"/>
    </row>
    <row r="630" spans="1:12">
      <c r="A630" s="89" t="s">
        <v>23</v>
      </c>
      <c r="B630" s="43" t="s">
        <v>438</v>
      </c>
      <c r="C630" s="43" t="s">
        <v>428</v>
      </c>
      <c r="D630" s="43" t="s">
        <v>289</v>
      </c>
      <c r="E630" s="42">
        <v>58</v>
      </c>
      <c r="F630" s="43">
        <v>1</v>
      </c>
      <c r="G630" s="48">
        <v>58</v>
      </c>
      <c r="H630" s="29"/>
      <c r="I630" s="29"/>
      <c r="J630" s="29"/>
      <c r="K630" s="29"/>
      <c r="L630" s="29"/>
    </row>
    <row r="631" spans="1:12">
      <c r="A631" s="89" t="s">
        <v>23</v>
      </c>
      <c r="B631" s="43" t="s">
        <v>438</v>
      </c>
      <c r="C631" s="43" t="s">
        <v>395</v>
      </c>
      <c r="D631" s="43" t="s">
        <v>283</v>
      </c>
      <c r="E631" s="42">
        <v>52</v>
      </c>
      <c r="F631" s="43">
        <v>1</v>
      </c>
      <c r="G631" s="48">
        <v>52</v>
      </c>
      <c r="H631" s="29"/>
      <c r="I631" s="29"/>
      <c r="J631" s="29"/>
      <c r="K631" s="29"/>
      <c r="L631" s="29"/>
    </row>
    <row r="632" spans="1:12">
      <c r="A632" s="89" t="s">
        <v>23</v>
      </c>
      <c r="B632" s="43" t="s">
        <v>438</v>
      </c>
      <c r="C632" s="43" t="s">
        <v>395</v>
      </c>
      <c r="D632" s="43" t="s">
        <v>293</v>
      </c>
      <c r="E632" s="42">
        <v>45</v>
      </c>
      <c r="F632" s="43">
        <v>1</v>
      </c>
      <c r="G632" s="48">
        <v>45</v>
      </c>
      <c r="H632" s="29"/>
      <c r="I632" s="29"/>
      <c r="J632" s="29"/>
      <c r="K632" s="29"/>
      <c r="L632" s="29"/>
    </row>
    <row r="633" spans="1:12">
      <c r="A633" s="46"/>
      <c r="B633" s="46"/>
      <c r="C633" s="46"/>
      <c r="D633" s="46"/>
      <c r="E633" s="45"/>
      <c r="F633" s="46"/>
      <c r="G633" s="29"/>
      <c r="H633" s="29"/>
      <c r="I633" s="29"/>
      <c r="J633" s="29"/>
      <c r="K633" s="29"/>
      <c r="L633" s="29"/>
    </row>
    <row r="634" spans="1:12">
      <c r="A634" s="46"/>
      <c r="B634" s="46"/>
      <c r="C634" s="46"/>
      <c r="D634" s="46"/>
      <c r="E634" s="45"/>
      <c r="F634" s="46"/>
      <c r="G634" s="29"/>
      <c r="H634" s="29"/>
      <c r="I634" s="29"/>
      <c r="J634" s="29"/>
      <c r="K634" s="29"/>
      <c r="L634" s="29"/>
    </row>
    <row r="635" spans="1:12">
      <c r="A635" s="27" t="s">
        <v>40</v>
      </c>
      <c r="B635" s="27" t="s">
        <v>41</v>
      </c>
      <c r="C635" s="27" t="s">
        <v>42</v>
      </c>
      <c r="D635" s="27" t="s">
        <v>43</v>
      </c>
      <c r="E635" s="28" t="s">
        <v>45</v>
      </c>
      <c r="F635" s="27" t="s">
        <v>46</v>
      </c>
      <c r="G635" s="29"/>
      <c r="H635" s="29"/>
      <c r="I635" s="29"/>
      <c r="J635" s="29"/>
      <c r="K635" s="29"/>
      <c r="L635" s="29"/>
    </row>
    <row r="636" spans="1:12">
      <c r="A636" s="111"/>
      <c r="B636" s="112"/>
      <c r="C636" s="112"/>
      <c r="D636" s="36"/>
      <c r="E636" s="35"/>
      <c r="F636" s="112"/>
      <c r="G636" s="29"/>
      <c r="H636" s="29"/>
      <c r="I636" s="29"/>
      <c r="J636" s="29"/>
      <c r="K636" s="29"/>
      <c r="L636" s="29"/>
    </row>
    <row r="637" spans="1:12">
      <c r="A637" s="89" t="s">
        <v>23</v>
      </c>
      <c r="B637" s="43" t="s">
        <v>378</v>
      </c>
      <c r="C637" s="43" t="s">
        <v>439</v>
      </c>
      <c r="D637" s="43" t="s">
        <v>289</v>
      </c>
      <c r="E637" s="42">
        <v>105</v>
      </c>
      <c r="F637" s="43">
        <v>3</v>
      </c>
      <c r="G637" s="48">
        <v>315</v>
      </c>
      <c r="H637" s="29"/>
      <c r="I637" s="29"/>
      <c r="J637" s="29"/>
      <c r="K637" s="29"/>
      <c r="L637" s="29"/>
    </row>
    <row r="638" spans="1:12">
      <c r="A638" s="89" t="s">
        <v>23</v>
      </c>
      <c r="B638" s="43" t="s">
        <v>378</v>
      </c>
      <c r="C638" s="43" t="s">
        <v>394</v>
      </c>
      <c r="D638" s="43" t="s">
        <v>283</v>
      </c>
      <c r="E638" s="42">
        <v>30</v>
      </c>
      <c r="F638" s="43">
        <v>1</v>
      </c>
      <c r="G638" s="48">
        <v>30</v>
      </c>
      <c r="H638" s="29"/>
      <c r="I638" s="29"/>
      <c r="J638" s="29"/>
      <c r="K638" s="29"/>
      <c r="L638" s="29"/>
    </row>
    <row r="639" spans="1:12">
      <c r="A639" s="89" t="s">
        <v>23</v>
      </c>
      <c r="B639" s="43" t="s">
        <v>378</v>
      </c>
      <c r="C639" s="43" t="s">
        <v>394</v>
      </c>
      <c r="D639" s="43" t="s">
        <v>289</v>
      </c>
      <c r="E639" s="42">
        <v>40</v>
      </c>
      <c r="F639" s="43">
        <v>1</v>
      </c>
      <c r="G639" s="48">
        <v>40</v>
      </c>
      <c r="H639" s="29"/>
      <c r="I639" s="29"/>
      <c r="J639" s="29"/>
      <c r="K639" s="29"/>
      <c r="L639" s="29"/>
    </row>
    <row r="640" spans="1:12">
      <c r="A640" s="89" t="s">
        <v>23</v>
      </c>
      <c r="B640" s="43" t="s">
        <v>378</v>
      </c>
      <c r="C640" s="43" t="s">
        <v>409</v>
      </c>
      <c r="D640" s="43" t="s">
        <v>289</v>
      </c>
      <c r="E640" s="42">
        <v>80</v>
      </c>
      <c r="F640" s="43">
        <v>2</v>
      </c>
      <c r="G640" s="48">
        <v>160</v>
      </c>
      <c r="H640" s="29"/>
      <c r="I640" s="29"/>
      <c r="J640" s="29"/>
      <c r="K640" s="29"/>
      <c r="L640" s="29"/>
    </row>
    <row r="641" spans="1:12">
      <c r="A641" s="89" t="s">
        <v>23</v>
      </c>
      <c r="B641" s="43" t="s">
        <v>378</v>
      </c>
      <c r="C641" s="43" t="s">
        <v>409</v>
      </c>
      <c r="D641" s="43" t="s">
        <v>297</v>
      </c>
      <c r="E641" s="42">
        <v>120</v>
      </c>
      <c r="F641" s="43">
        <v>2</v>
      </c>
      <c r="G641" s="48">
        <v>240</v>
      </c>
      <c r="H641" s="29"/>
      <c r="I641" s="29"/>
      <c r="J641" s="29"/>
      <c r="K641" s="29"/>
      <c r="L641" s="29"/>
    </row>
    <row r="642" spans="1:12">
      <c r="A642" s="89" t="s">
        <v>23</v>
      </c>
      <c r="B642" s="43" t="s">
        <v>378</v>
      </c>
      <c r="C642" s="43" t="s">
        <v>409</v>
      </c>
      <c r="D642" s="43" t="s">
        <v>297</v>
      </c>
      <c r="E642" s="42">
        <v>170</v>
      </c>
      <c r="F642" s="43">
        <v>1</v>
      </c>
      <c r="G642" s="48">
        <v>170</v>
      </c>
      <c r="H642" s="29"/>
      <c r="I642" s="29"/>
      <c r="J642" s="29"/>
      <c r="K642" s="29"/>
      <c r="L642" s="29"/>
    </row>
    <row r="643" spans="1:12">
      <c r="A643" s="89" t="s">
        <v>23</v>
      </c>
      <c r="B643" s="43" t="s">
        <v>378</v>
      </c>
      <c r="C643" s="43" t="s">
        <v>409</v>
      </c>
      <c r="D643" s="43" t="s">
        <v>419</v>
      </c>
      <c r="E643" s="42">
        <v>55</v>
      </c>
      <c r="F643" s="43">
        <v>1</v>
      </c>
      <c r="G643" s="48">
        <v>55</v>
      </c>
      <c r="H643" s="29"/>
      <c r="I643" s="29"/>
      <c r="J643" s="29"/>
      <c r="K643" s="29"/>
      <c r="L643" s="29"/>
    </row>
    <row r="644" spans="1:12">
      <c r="A644" s="89" t="s">
        <v>23</v>
      </c>
      <c r="B644" s="43" t="s">
        <v>378</v>
      </c>
      <c r="C644" s="43" t="s">
        <v>395</v>
      </c>
      <c r="D644" s="43" t="s">
        <v>293</v>
      </c>
      <c r="E644" s="42">
        <v>70</v>
      </c>
      <c r="F644" s="43">
        <v>1</v>
      </c>
      <c r="G644" s="48">
        <v>70</v>
      </c>
      <c r="H644" s="29"/>
      <c r="I644" s="29"/>
      <c r="J644" s="29"/>
      <c r="K644" s="29"/>
      <c r="L644" s="29"/>
    </row>
    <row r="645" spans="1:12">
      <c r="A645" s="89" t="s">
        <v>23</v>
      </c>
      <c r="B645" s="43" t="s">
        <v>378</v>
      </c>
      <c r="C645" s="43" t="s">
        <v>395</v>
      </c>
      <c r="D645" s="43" t="s">
        <v>293</v>
      </c>
      <c r="E645" s="42">
        <v>80</v>
      </c>
      <c r="F645" s="43">
        <v>1</v>
      </c>
      <c r="G645" s="48">
        <v>80</v>
      </c>
      <c r="H645" s="29"/>
      <c r="I645" s="29"/>
      <c r="J645" s="29"/>
      <c r="K645" s="29"/>
      <c r="L645" s="29"/>
    </row>
    <row r="646" spans="1:12">
      <c r="A646" s="89" t="s">
        <v>23</v>
      </c>
      <c r="B646" s="43" t="s">
        <v>378</v>
      </c>
      <c r="C646" s="43" t="s">
        <v>405</v>
      </c>
      <c r="D646" s="43" t="s">
        <v>283</v>
      </c>
      <c r="E646" s="42">
        <v>65</v>
      </c>
      <c r="F646" s="43">
        <v>1</v>
      </c>
      <c r="G646" s="48">
        <v>65</v>
      </c>
      <c r="H646" s="29"/>
      <c r="I646" s="29"/>
      <c r="J646" s="29"/>
      <c r="K646" s="29"/>
      <c r="L646" s="29"/>
    </row>
    <row r="647" spans="1:12">
      <c r="A647" s="89" t="s">
        <v>23</v>
      </c>
      <c r="B647" s="43" t="s">
        <v>378</v>
      </c>
      <c r="C647" s="43" t="s">
        <v>405</v>
      </c>
      <c r="D647" s="43" t="s">
        <v>283</v>
      </c>
      <c r="E647" s="42">
        <v>100</v>
      </c>
      <c r="F647" s="43">
        <v>1</v>
      </c>
      <c r="G647" s="48">
        <v>100</v>
      </c>
      <c r="H647" s="29"/>
      <c r="I647" s="29"/>
      <c r="J647" s="29"/>
      <c r="K647" s="29"/>
      <c r="L647" s="29"/>
    </row>
    <row r="648" spans="1:12">
      <c r="A648" s="89" t="s">
        <v>23</v>
      </c>
      <c r="B648" s="43" t="s">
        <v>378</v>
      </c>
      <c r="C648" s="43" t="s">
        <v>405</v>
      </c>
      <c r="D648" s="43" t="s">
        <v>291</v>
      </c>
      <c r="E648" s="42">
        <v>100</v>
      </c>
      <c r="F648" s="43">
        <v>1</v>
      </c>
      <c r="G648" s="48">
        <v>100</v>
      </c>
      <c r="H648" s="29"/>
      <c r="I648" s="29"/>
      <c r="J648" s="29"/>
      <c r="K648" s="29"/>
      <c r="L648" s="29"/>
    </row>
    <row r="649" spans="1:12">
      <c r="A649" s="89" t="s">
        <v>23</v>
      </c>
      <c r="B649" s="43" t="s">
        <v>378</v>
      </c>
      <c r="C649" s="43" t="s">
        <v>405</v>
      </c>
      <c r="D649" s="43" t="s">
        <v>297</v>
      </c>
      <c r="E649" s="42">
        <v>65</v>
      </c>
      <c r="F649" s="43">
        <v>2</v>
      </c>
      <c r="G649" s="48">
        <v>130</v>
      </c>
      <c r="H649" s="29"/>
      <c r="I649" s="29"/>
      <c r="J649" s="29"/>
      <c r="K649" s="29"/>
      <c r="L649" s="29"/>
    </row>
    <row r="650" spans="1:12">
      <c r="A650" s="89" t="s">
        <v>23</v>
      </c>
      <c r="B650" s="43" t="s">
        <v>378</v>
      </c>
      <c r="C650" s="43" t="s">
        <v>405</v>
      </c>
      <c r="D650" s="43" t="s">
        <v>297</v>
      </c>
      <c r="E650" s="42">
        <v>120</v>
      </c>
      <c r="F650" s="43">
        <v>1</v>
      </c>
      <c r="G650" s="48">
        <v>120</v>
      </c>
      <c r="H650" s="29"/>
      <c r="I650" s="29"/>
      <c r="J650" s="29"/>
      <c r="K650" s="29"/>
      <c r="L650" s="29"/>
    </row>
    <row r="651" spans="1:12">
      <c r="A651" s="89" t="s">
        <v>23</v>
      </c>
      <c r="B651" s="43" t="s">
        <v>378</v>
      </c>
      <c r="C651" s="43" t="s">
        <v>425</v>
      </c>
      <c r="D651" s="43">
        <v>32</v>
      </c>
      <c r="E651" s="42">
        <v>85</v>
      </c>
      <c r="F651" s="43">
        <v>1</v>
      </c>
      <c r="G651" s="48">
        <v>85</v>
      </c>
      <c r="H651" s="29"/>
      <c r="I651" s="29"/>
      <c r="J651" s="29"/>
      <c r="K651" s="29"/>
      <c r="L651" s="29"/>
    </row>
    <row r="652" spans="1:12">
      <c r="A652" s="89" t="s">
        <v>23</v>
      </c>
      <c r="B652" s="43" t="s">
        <v>378</v>
      </c>
      <c r="C652" s="43" t="s">
        <v>396</v>
      </c>
      <c r="D652" s="43" t="s">
        <v>380</v>
      </c>
      <c r="E652" s="42">
        <v>90</v>
      </c>
      <c r="F652" s="43">
        <v>1</v>
      </c>
      <c r="G652" s="48">
        <v>90</v>
      </c>
      <c r="H652" s="29"/>
      <c r="I652" s="29"/>
      <c r="J652" s="29"/>
      <c r="K652" s="29"/>
      <c r="L652" s="29"/>
    </row>
    <row r="653" spans="1:12">
      <c r="A653" s="89" t="s">
        <v>23</v>
      </c>
      <c r="B653" s="43" t="s">
        <v>378</v>
      </c>
      <c r="C653" s="43" t="s">
        <v>396</v>
      </c>
      <c r="D653" s="43" t="s">
        <v>283</v>
      </c>
      <c r="E653" s="42">
        <v>90</v>
      </c>
      <c r="F653" s="43">
        <v>1</v>
      </c>
      <c r="G653" s="48">
        <v>90</v>
      </c>
      <c r="H653" s="29"/>
      <c r="I653" s="29"/>
      <c r="J653" s="29"/>
      <c r="K653" s="29"/>
      <c r="L653" s="29"/>
    </row>
    <row r="654" spans="1:12">
      <c r="A654" s="89" t="s">
        <v>23</v>
      </c>
      <c r="B654" s="43" t="s">
        <v>378</v>
      </c>
      <c r="C654" s="43" t="s">
        <v>396</v>
      </c>
      <c r="D654" s="43" t="s">
        <v>291</v>
      </c>
      <c r="E654" s="42">
        <v>95</v>
      </c>
      <c r="F654" s="43">
        <v>1</v>
      </c>
      <c r="G654" s="48">
        <v>95</v>
      </c>
      <c r="H654" s="29"/>
      <c r="I654" s="29"/>
      <c r="J654" s="29"/>
      <c r="K654" s="29"/>
      <c r="L654" s="29"/>
    </row>
    <row r="655" spans="1:12">
      <c r="A655" s="89" t="s">
        <v>23</v>
      </c>
      <c r="B655" s="43" t="s">
        <v>378</v>
      </c>
      <c r="C655" s="43" t="s">
        <v>396</v>
      </c>
      <c r="D655" s="43" t="s">
        <v>291</v>
      </c>
      <c r="E655" s="42">
        <v>100</v>
      </c>
      <c r="F655" s="43">
        <v>1</v>
      </c>
      <c r="G655" s="48">
        <v>100</v>
      </c>
      <c r="H655" s="29"/>
      <c r="I655" s="29"/>
      <c r="J655" s="29"/>
      <c r="K655" s="29"/>
      <c r="L655" s="29"/>
    </row>
    <row r="656" spans="1:12">
      <c r="A656" s="89" t="s">
        <v>23</v>
      </c>
      <c r="B656" s="43" t="s">
        <v>378</v>
      </c>
      <c r="C656" s="43" t="s">
        <v>396</v>
      </c>
      <c r="D656" s="43" t="s">
        <v>293</v>
      </c>
      <c r="E656" s="42">
        <v>70</v>
      </c>
      <c r="F656" s="43">
        <v>1</v>
      </c>
      <c r="G656" s="48">
        <v>70</v>
      </c>
      <c r="H656" s="29"/>
      <c r="I656" s="29"/>
      <c r="J656" s="29"/>
      <c r="K656" s="29"/>
      <c r="L656" s="29"/>
    </row>
    <row r="657" spans="1:12">
      <c r="A657" s="89" t="s">
        <v>23</v>
      </c>
      <c r="B657" s="43" t="s">
        <v>378</v>
      </c>
      <c r="C657" s="43" t="s">
        <v>396</v>
      </c>
      <c r="D657" s="43" t="s">
        <v>293</v>
      </c>
      <c r="E657" s="42">
        <v>90</v>
      </c>
      <c r="F657" s="43">
        <v>1</v>
      </c>
      <c r="G657" s="48">
        <v>90</v>
      </c>
      <c r="H657" s="29"/>
      <c r="I657" s="29"/>
      <c r="J657" s="29"/>
      <c r="K657" s="29"/>
      <c r="L657" s="29"/>
    </row>
    <row r="658" spans="1:12">
      <c r="A658" s="89" t="s">
        <v>23</v>
      </c>
      <c r="B658" s="43" t="s">
        <v>378</v>
      </c>
      <c r="C658" s="43" t="s">
        <v>396</v>
      </c>
      <c r="D658" s="43" t="s">
        <v>293</v>
      </c>
      <c r="E658" s="42">
        <v>110</v>
      </c>
      <c r="F658" s="43">
        <v>1</v>
      </c>
      <c r="G658" s="48">
        <v>110</v>
      </c>
      <c r="H658" s="29"/>
      <c r="I658" s="29"/>
      <c r="J658" s="29"/>
      <c r="K658" s="29"/>
      <c r="L658" s="29"/>
    </row>
    <row r="659" spans="1:12">
      <c r="A659" s="89" t="s">
        <v>23</v>
      </c>
      <c r="B659" s="43" t="s">
        <v>378</v>
      </c>
      <c r="C659" s="43" t="s">
        <v>396</v>
      </c>
      <c r="D659" s="43" t="s">
        <v>293</v>
      </c>
      <c r="E659" s="42">
        <v>120</v>
      </c>
      <c r="F659" s="43">
        <v>1</v>
      </c>
      <c r="G659" s="48">
        <v>120</v>
      </c>
      <c r="H659" s="29"/>
      <c r="I659" s="29"/>
      <c r="J659" s="29"/>
      <c r="K659" s="29"/>
      <c r="L659" s="29"/>
    </row>
    <row r="660" spans="1:12">
      <c r="A660" s="89" t="s">
        <v>23</v>
      </c>
      <c r="B660" s="43" t="s">
        <v>378</v>
      </c>
      <c r="C660" s="43" t="s">
        <v>396</v>
      </c>
      <c r="D660" s="43" t="s">
        <v>297</v>
      </c>
      <c r="E660" s="42">
        <v>60</v>
      </c>
      <c r="F660" s="43">
        <v>1</v>
      </c>
      <c r="G660" s="48">
        <v>60</v>
      </c>
      <c r="H660" s="29"/>
      <c r="I660" s="29"/>
      <c r="J660" s="29"/>
      <c r="K660" s="29"/>
      <c r="L660" s="29"/>
    </row>
    <row r="661" spans="1:12">
      <c r="A661" s="89" t="s">
        <v>23</v>
      </c>
      <c r="B661" s="43" t="s">
        <v>378</v>
      </c>
      <c r="C661" s="43" t="s">
        <v>396</v>
      </c>
      <c r="D661" s="43" t="s">
        <v>297</v>
      </c>
      <c r="E661" s="42">
        <v>80</v>
      </c>
      <c r="F661" s="43">
        <v>1</v>
      </c>
      <c r="G661" s="48">
        <v>80</v>
      </c>
      <c r="H661" s="29"/>
      <c r="I661" s="29"/>
      <c r="J661" s="29"/>
      <c r="K661" s="29"/>
      <c r="L661" s="29"/>
    </row>
    <row r="662" spans="1:12">
      <c r="A662" s="89" t="s">
        <v>23</v>
      </c>
      <c r="B662" s="43" t="s">
        <v>378</v>
      </c>
      <c r="C662" s="43" t="s">
        <v>396</v>
      </c>
      <c r="D662" s="43" t="s">
        <v>297</v>
      </c>
      <c r="E662" s="42">
        <v>110</v>
      </c>
      <c r="F662" s="43">
        <v>1</v>
      </c>
      <c r="G662" s="48">
        <v>110</v>
      </c>
      <c r="H662" s="29"/>
      <c r="I662" s="29"/>
      <c r="J662" s="29"/>
      <c r="K662" s="29"/>
      <c r="L662" s="29"/>
    </row>
    <row r="663" spans="1:12">
      <c r="A663" s="89" t="s">
        <v>23</v>
      </c>
      <c r="B663" s="43" t="s">
        <v>378</v>
      </c>
      <c r="C663" s="43" t="s">
        <v>472</v>
      </c>
      <c r="D663" s="43" t="s">
        <v>289</v>
      </c>
      <c r="E663" s="42">
        <v>50</v>
      </c>
      <c r="F663" s="43">
        <v>1</v>
      </c>
      <c r="G663" s="48">
        <v>50</v>
      </c>
      <c r="H663" s="29"/>
      <c r="I663" s="29"/>
      <c r="J663" s="29"/>
      <c r="K663" s="29"/>
      <c r="L663" s="29"/>
    </row>
    <row r="664" spans="1:12">
      <c r="A664" s="89" t="s">
        <v>23</v>
      </c>
      <c r="B664" s="43" t="s">
        <v>378</v>
      </c>
      <c r="C664" s="43" t="s">
        <v>472</v>
      </c>
      <c r="D664" s="43" t="s">
        <v>289</v>
      </c>
      <c r="E664" s="42">
        <v>55</v>
      </c>
      <c r="F664" s="43">
        <v>1</v>
      </c>
      <c r="G664" s="48">
        <v>55</v>
      </c>
      <c r="H664" s="29"/>
      <c r="I664" s="29"/>
      <c r="J664" s="29"/>
      <c r="K664" s="29"/>
      <c r="L664" s="29"/>
    </row>
    <row r="665" spans="1:12">
      <c r="A665" s="89" t="s">
        <v>23</v>
      </c>
      <c r="B665" s="43" t="s">
        <v>378</v>
      </c>
      <c r="C665" s="43" t="s">
        <v>472</v>
      </c>
      <c r="D665" s="43" t="s">
        <v>291</v>
      </c>
      <c r="E665" s="42">
        <v>50</v>
      </c>
      <c r="F665" s="43">
        <v>1</v>
      </c>
      <c r="G665" s="48">
        <v>50</v>
      </c>
      <c r="H665" s="29"/>
      <c r="I665" s="29"/>
      <c r="J665" s="29"/>
      <c r="K665" s="29"/>
      <c r="L665" s="29"/>
    </row>
    <row r="666" spans="1:12">
      <c r="A666" s="89" t="s">
        <v>23</v>
      </c>
      <c r="B666" s="43" t="s">
        <v>378</v>
      </c>
      <c r="C666" s="43" t="s">
        <v>472</v>
      </c>
      <c r="D666" s="43" t="s">
        <v>291</v>
      </c>
      <c r="E666" s="42">
        <v>55</v>
      </c>
      <c r="F666" s="43">
        <v>2</v>
      </c>
      <c r="G666" s="48">
        <v>110</v>
      </c>
      <c r="H666" s="29"/>
      <c r="I666" s="29"/>
      <c r="J666" s="29"/>
      <c r="K666" s="29"/>
      <c r="L666" s="29"/>
    </row>
    <row r="667" spans="1:12">
      <c r="A667" s="89" t="s">
        <v>23</v>
      </c>
      <c r="B667" s="43" t="s">
        <v>378</v>
      </c>
      <c r="C667" s="43" t="s">
        <v>415</v>
      </c>
      <c r="D667" s="43" t="s">
        <v>291</v>
      </c>
      <c r="E667" s="42">
        <v>225</v>
      </c>
      <c r="F667" s="43">
        <v>1</v>
      </c>
      <c r="G667" s="48">
        <v>225</v>
      </c>
      <c r="H667" s="29"/>
      <c r="I667" s="29"/>
      <c r="J667" s="29"/>
      <c r="K667" s="29"/>
      <c r="L667" s="29"/>
    </row>
    <row r="668" spans="1:12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</row>
    <row r="669" spans="1:12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</row>
    <row r="670" spans="1:12">
      <c r="A670" s="27" t="s">
        <v>40</v>
      </c>
      <c r="B670" s="27" t="s">
        <v>41</v>
      </c>
      <c r="C670" s="27" t="s">
        <v>42</v>
      </c>
      <c r="D670" s="27" t="s">
        <v>43</v>
      </c>
      <c r="E670" s="28" t="s">
        <v>45</v>
      </c>
      <c r="F670" s="27" t="s">
        <v>46</v>
      </c>
      <c r="G670" s="29"/>
      <c r="H670" s="29"/>
      <c r="I670" s="29"/>
      <c r="J670" s="29"/>
      <c r="K670" s="29"/>
      <c r="L670" s="29"/>
    </row>
    <row r="671" spans="1:12">
      <c r="A671" s="111"/>
      <c r="B671" s="112"/>
      <c r="C671" s="112"/>
      <c r="D671" s="36"/>
      <c r="E671" s="35"/>
      <c r="F671" s="112"/>
      <c r="G671" s="29"/>
      <c r="H671" s="29"/>
      <c r="I671" s="29"/>
      <c r="J671" s="29"/>
      <c r="K671" s="29"/>
      <c r="L671" s="29"/>
    </row>
    <row r="672" spans="1:12">
      <c r="A672" s="89" t="s">
        <v>23</v>
      </c>
      <c r="B672" s="43" t="s">
        <v>388</v>
      </c>
      <c r="C672" s="43" t="s">
        <v>473</v>
      </c>
      <c r="D672" s="43" t="s">
        <v>291</v>
      </c>
      <c r="E672" s="42">
        <v>35</v>
      </c>
      <c r="F672" s="43">
        <v>2</v>
      </c>
      <c r="G672" s="48">
        <v>70</v>
      </c>
      <c r="H672" s="29"/>
      <c r="I672" s="29"/>
      <c r="J672" s="29"/>
      <c r="K672" s="29"/>
      <c r="L672" s="29"/>
    </row>
    <row r="673" spans="1:12">
      <c r="A673" s="89" t="s">
        <v>23</v>
      </c>
      <c r="B673" s="43" t="s">
        <v>388</v>
      </c>
      <c r="C673" s="43" t="s">
        <v>473</v>
      </c>
      <c r="D673" s="43" t="s">
        <v>291</v>
      </c>
      <c r="E673" s="42">
        <v>40</v>
      </c>
      <c r="F673" s="43">
        <v>1</v>
      </c>
      <c r="G673" s="48">
        <v>40</v>
      </c>
      <c r="H673" s="29"/>
      <c r="I673" s="29"/>
      <c r="J673" s="29"/>
      <c r="K673" s="29"/>
      <c r="L673" s="29"/>
    </row>
    <row r="674" spans="1:12">
      <c r="A674" s="89" t="s">
        <v>23</v>
      </c>
      <c r="B674" s="43" t="s">
        <v>388</v>
      </c>
      <c r="C674" s="43" t="s">
        <v>473</v>
      </c>
      <c r="D674" s="43" t="s">
        <v>293</v>
      </c>
      <c r="E674" s="42">
        <v>40</v>
      </c>
      <c r="F674" s="43">
        <v>1</v>
      </c>
      <c r="G674" s="48">
        <v>40</v>
      </c>
      <c r="H674" s="29"/>
      <c r="I674" s="29"/>
      <c r="J674" s="29"/>
      <c r="K674" s="29"/>
      <c r="L674" s="29"/>
    </row>
    <row r="675" spans="1:12">
      <c r="A675" s="89" t="s">
        <v>23</v>
      </c>
      <c r="B675" s="43" t="s">
        <v>388</v>
      </c>
      <c r="C675" s="43" t="s">
        <v>396</v>
      </c>
      <c r="D675" s="43" t="s">
        <v>289</v>
      </c>
      <c r="E675" s="42">
        <v>35</v>
      </c>
      <c r="F675" s="43">
        <v>1</v>
      </c>
      <c r="G675" s="48">
        <v>35</v>
      </c>
      <c r="H675" s="29"/>
      <c r="I675" s="29"/>
      <c r="J675" s="29"/>
      <c r="K675" s="29"/>
      <c r="L675" s="29"/>
    </row>
    <row r="676" spans="1:12">
      <c r="A676" s="89" t="s">
        <v>23</v>
      </c>
      <c r="B676" s="43" t="s">
        <v>388</v>
      </c>
      <c r="C676" s="43" t="s">
        <v>396</v>
      </c>
      <c r="D676" s="43" t="s">
        <v>293</v>
      </c>
      <c r="E676" s="42">
        <v>45</v>
      </c>
      <c r="F676" s="43">
        <v>1</v>
      </c>
      <c r="G676" s="48">
        <v>45</v>
      </c>
      <c r="H676" s="29"/>
      <c r="I676" s="29"/>
      <c r="J676" s="29"/>
      <c r="K676" s="29"/>
      <c r="L676" s="29"/>
    </row>
    <row r="677" spans="1:12">
      <c r="A677" s="89" t="s">
        <v>23</v>
      </c>
      <c r="B677" s="43" t="s">
        <v>388</v>
      </c>
      <c r="C677" s="43" t="s">
        <v>385</v>
      </c>
      <c r="D677" s="43" t="s">
        <v>289</v>
      </c>
      <c r="E677" s="42">
        <v>20</v>
      </c>
      <c r="F677" s="43">
        <v>2</v>
      </c>
      <c r="G677" s="48">
        <v>40</v>
      </c>
      <c r="H677" s="29"/>
      <c r="I677" s="29"/>
      <c r="J677" s="29"/>
      <c r="K677" s="29"/>
      <c r="L677" s="29"/>
    </row>
    <row r="678" spans="1:12">
      <c r="A678" s="89" t="s">
        <v>23</v>
      </c>
      <c r="B678" s="43" t="s">
        <v>388</v>
      </c>
      <c r="C678" s="43" t="s">
        <v>401</v>
      </c>
      <c r="D678" s="43" t="s">
        <v>291</v>
      </c>
      <c r="E678" s="42">
        <v>100</v>
      </c>
      <c r="F678" s="43">
        <v>1</v>
      </c>
      <c r="G678" s="48">
        <v>100</v>
      </c>
      <c r="H678" s="29"/>
      <c r="I678" s="29"/>
      <c r="J678" s="29"/>
      <c r="K678" s="29"/>
      <c r="L678" s="29"/>
    </row>
    <row r="679" spans="1:12">
      <c r="A679" s="89" t="s">
        <v>23</v>
      </c>
      <c r="B679" s="43" t="s">
        <v>388</v>
      </c>
      <c r="C679" s="43" t="s">
        <v>403</v>
      </c>
      <c r="D679" s="43" t="s">
        <v>291</v>
      </c>
      <c r="E679" s="42">
        <v>65</v>
      </c>
      <c r="F679" s="43">
        <v>1</v>
      </c>
      <c r="G679" s="48">
        <v>65</v>
      </c>
      <c r="H679" s="29"/>
      <c r="I679" s="29"/>
      <c r="J679" s="29"/>
      <c r="K679" s="29"/>
      <c r="L679" s="29"/>
    </row>
    <row r="680" spans="1:12">
      <c r="A680" s="89" t="s">
        <v>23</v>
      </c>
      <c r="B680" s="43" t="s">
        <v>388</v>
      </c>
      <c r="C680" s="43" t="s">
        <v>414</v>
      </c>
      <c r="D680" s="43" t="s">
        <v>291</v>
      </c>
      <c r="E680" s="42">
        <v>65</v>
      </c>
      <c r="F680" s="43">
        <v>1</v>
      </c>
      <c r="G680" s="48">
        <v>65</v>
      </c>
      <c r="H680" s="29"/>
      <c r="I680" s="29"/>
      <c r="J680" s="29"/>
      <c r="K680" s="29"/>
      <c r="L680" s="29"/>
    </row>
    <row r="681" spans="1:12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</row>
    <row r="682" spans="1:12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</row>
    <row r="683" spans="1:12">
      <c r="A683" s="27" t="s">
        <v>40</v>
      </c>
      <c r="B683" s="27" t="s">
        <v>41</v>
      </c>
      <c r="C683" s="27" t="s">
        <v>42</v>
      </c>
      <c r="D683" s="27" t="s">
        <v>43</v>
      </c>
      <c r="E683" s="28" t="s">
        <v>45</v>
      </c>
      <c r="F683" s="27" t="s">
        <v>46</v>
      </c>
      <c r="G683" s="29"/>
      <c r="H683" s="29"/>
      <c r="I683" s="29"/>
      <c r="J683" s="29"/>
      <c r="K683" s="29"/>
      <c r="L683" s="29"/>
    </row>
    <row r="684" spans="1:12">
      <c r="A684" s="111"/>
      <c r="B684" s="112"/>
      <c r="C684" s="112"/>
      <c r="D684" s="36"/>
      <c r="E684" s="35"/>
      <c r="F684" s="112"/>
      <c r="G684" s="29"/>
      <c r="H684" s="29"/>
      <c r="I684" s="29"/>
      <c r="J684" s="29"/>
      <c r="K684" s="29"/>
      <c r="L684" s="29"/>
    </row>
    <row r="685" spans="1:12">
      <c r="A685" s="89" t="s">
        <v>23</v>
      </c>
      <c r="B685" s="43" t="s">
        <v>474</v>
      </c>
      <c r="C685" s="43" t="s">
        <v>379</v>
      </c>
      <c r="D685" s="43" t="s">
        <v>283</v>
      </c>
      <c r="E685" s="42">
        <v>45</v>
      </c>
      <c r="F685" s="43">
        <v>2</v>
      </c>
      <c r="G685" s="48">
        <v>90</v>
      </c>
      <c r="H685" s="29"/>
      <c r="I685" s="29"/>
      <c r="J685" s="29"/>
      <c r="K685" s="29"/>
      <c r="L685" s="29"/>
    </row>
    <row r="686" spans="1:12">
      <c r="A686" s="89" t="s">
        <v>23</v>
      </c>
      <c r="B686" s="43" t="s">
        <v>474</v>
      </c>
      <c r="C686" s="43" t="s">
        <v>384</v>
      </c>
      <c r="D686" s="43" t="s">
        <v>380</v>
      </c>
      <c r="E686" s="42">
        <v>100</v>
      </c>
      <c r="F686" s="43">
        <v>1</v>
      </c>
      <c r="G686" s="48">
        <v>100</v>
      </c>
      <c r="H686" s="29"/>
      <c r="I686" s="29"/>
      <c r="J686" s="29"/>
      <c r="K686" s="29"/>
      <c r="L686" s="29"/>
    </row>
    <row r="687" spans="1:12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</row>
    <row r="688" spans="1:12">
      <c r="A688" s="44"/>
      <c r="B688" s="44"/>
      <c r="C688" s="44"/>
      <c r="D688" s="46"/>
      <c r="E688" s="45"/>
      <c r="F688" s="46" t="s">
        <v>17</v>
      </c>
      <c r="G688" s="37">
        <v>513321.48</v>
      </c>
      <c r="H688" s="29"/>
      <c r="I688" s="29"/>
      <c r="J688" s="29"/>
      <c r="K688" s="29"/>
      <c r="L688" s="29"/>
    </row>
    <row r="689" spans="1:12">
      <c r="A689" s="29"/>
      <c r="B689" s="29"/>
      <c r="C689" s="29"/>
      <c r="D689" s="29"/>
      <c r="E689" s="29"/>
      <c r="F689" s="46"/>
      <c r="G689" s="29"/>
      <c r="H689" s="29"/>
      <c r="I689" s="29"/>
      <c r="J689" s="29"/>
      <c r="K689" s="29"/>
      <c r="L689" s="29"/>
    </row>
    <row r="690" spans="1:12">
      <c r="A690" s="29"/>
      <c r="B690" s="29"/>
      <c r="C690" s="29"/>
      <c r="D690" s="29"/>
      <c r="E690" s="29"/>
      <c r="F690" s="46" t="s">
        <v>16</v>
      </c>
      <c r="G690" s="29">
        <v>7089</v>
      </c>
      <c r="H690" s="29"/>
      <c r="I690" s="29"/>
      <c r="J690" s="29"/>
      <c r="K690" s="29"/>
      <c r="L690" s="29"/>
    </row>
    <row r="691" spans="1:12">
      <c r="A691" s="29"/>
      <c r="B691" s="29"/>
      <c r="C691" s="29"/>
      <c r="D691" s="29"/>
      <c r="E691" s="29"/>
      <c r="F691" s="46"/>
      <c r="G691" s="29"/>
      <c r="H691" s="29"/>
      <c r="I691" s="29"/>
      <c r="J691" s="29"/>
      <c r="K691" s="29"/>
      <c r="L691" s="29"/>
    </row>
    <row r="692" spans="1:12">
      <c r="A692" s="29"/>
      <c r="B692" s="29"/>
      <c r="C692" s="29"/>
      <c r="D692" s="29"/>
      <c r="E692" s="29"/>
      <c r="F692" s="46" t="s">
        <v>47</v>
      </c>
      <c r="G692" s="37">
        <v>72.41</v>
      </c>
      <c r="H692" s="29"/>
      <c r="I692" s="29"/>
      <c r="J692" s="29"/>
      <c r="K692" s="29"/>
      <c r="L692" s="29"/>
    </row>
  </sheetData>
  <mergeCells count="1">
    <mergeCell ref="B576:E57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workbookViewId="0">
      <selection activeCell="G1" sqref="G1"/>
    </sheetView>
  </sheetViews>
  <sheetFormatPr defaultColWidth="10.6640625" defaultRowHeight="15"/>
  <cols>
    <col min="6" max="6" width="17.33203125" customWidth="1"/>
    <col min="11" max="11" width="13.33203125" customWidth="1"/>
    <col min="12" max="12" width="15.6640625" customWidth="1"/>
  </cols>
  <sheetData>
    <row r="1" spans="1:12">
      <c r="A1" s="27" t="s">
        <v>40</v>
      </c>
      <c r="B1" s="27" t="s">
        <v>41</v>
      </c>
      <c r="C1" s="27" t="s">
        <v>42</v>
      </c>
      <c r="D1" s="27" t="s">
        <v>43</v>
      </c>
      <c r="E1" s="28" t="s">
        <v>45</v>
      </c>
      <c r="F1" s="27" t="s">
        <v>46</v>
      </c>
      <c r="G1" s="12" t="s">
        <v>412</v>
      </c>
      <c r="H1" s="29"/>
      <c r="I1" s="32" t="s">
        <v>4</v>
      </c>
      <c r="J1" s="32" t="s">
        <v>1</v>
      </c>
      <c r="K1" s="32" t="s">
        <v>2</v>
      </c>
      <c r="L1" s="32" t="s">
        <v>3</v>
      </c>
    </row>
    <row r="2" spans="1:12">
      <c r="A2" s="113" t="s">
        <v>475</v>
      </c>
      <c r="B2" s="36" t="s">
        <v>378</v>
      </c>
      <c r="C2" s="36" t="s">
        <v>394</v>
      </c>
      <c r="D2" s="36" t="s">
        <v>283</v>
      </c>
      <c r="E2" s="35">
        <v>30</v>
      </c>
      <c r="F2" s="36">
        <v>2</v>
      </c>
      <c r="G2" s="48">
        <v>60</v>
      </c>
      <c r="H2" s="29"/>
      <c r="I2" s="29" t="s">
        <v>24</v>
      </c>
      <c r="J2" s="29" t="s">
        <v>7</v>
      </c>
      <c r="K2" s="29">
        <v>303</v>
      </c>
      <c r="L2" s="37">
        <v>24790</v>
      </c>
    </row>
    <row r="3" spans="1:12">
      <c r="A3" s="89" t="s">
        <v>475</v>
      </c>
      <c r="B3" s="43" t="s">
        <v>378</v>
      </c>
      <c r="C3" s="43" t="s">
        <v>394</v>
      </c>
      <c r="D3" s="43" t="s">
        <v>283</v>
      </c>
      <c r="E3" s="42">
        <v>35</v>
      </c>
      <c r="F3" s="43">
        <v>37</v>
      </c>
      <c r="G3" s="48">
        <v>1295</v>
      </c>
      <c r="H3" s="29"/>
      <c r="I3" s="29" t="s">
        <v>24</v>
      </c>
      <c r="J3" s="29" t="s">
        <v>8</v>
      </c>
      <c r="K3" s="29">
        <v>14</v>
      </c>
      <c r="L3" s="37">
        <v>420</v>
      </c>
    </row>
    <row r="4" spans="1:12">
      <c r="A4" s="89" t="s">
        <v>475</v>
      </c>
      <c r="B4" s="43" t="s">
        <v>378</v>
      </c>
      <c r="C4" s="43" t="s">
        <v>394</v>
      </c>
      <c r="D4" s="43" t="s">
        <v>289</v>
      </c>
      <c r="E4" s="42">
        <v>30</v>
      </c>
      <c r="F4" s="43">
        <v>9</v>
      </c>
      <c r="G4" s="48">
        <v>270</v>
      </c>
      <c r="H4" s="29"/>
      <c r="I4" s="29" t="s">
        <v>24</v>
      </c>
      <c r="J4" s="29" t="s">
        <v>10</v>
      </c>
      <c r="K4" s="29">
        <v>24</v>
      </c>
      <c r="L4" s="37">
        <v>1525</v>
      </c>
    </row>
    <row r="5" spans="1:12">
      <c r="A5" s="89" t="s">
        <v>475</v>
      </c>
      <c r="B5" s="43" t="s">
        <v>378</v>
      </c>
      <c r="C5" s="43" t="s">
        <v>394</v>
      </c>
      <c r="D5" s="43" t="s">
        <v>289</v>
      </c>
      <c r="E5" s="42">
        <v>35</v>
      </c>
      <c r="F5" s="43">
        <v>4</v>
      </c>
      <c r="G5" s="48">
        <v>140</v>
      </c>
      <c r="H5" s="29"/>
      <c r="I5" s="29"/>
      <c r="J5" s="29"/>
      <c r="K5" s="29"/>
      <c r="L5" s="29"/>
    </row>
    <row r="6" spans="1:12">
      <c r="A6" s="89" t="s">
        <v>475</v>
      </c>
      <c r="B6" s="43" t="s">
        <v>378</v>
      </c>
      <c r="C6" s="43" t="s">
        <v>394</v>
      </c>
      <c r="D6" s="43" t="s">
        <v>291</v>
      </c>
      <c r="E6" s="42">
        <v>30</v>
      </c>
      <c r="F6" s="43">
        <v>15</v>
      </c>
      <c r="G6" s="48">
        <v>450</v>
      </c>
      <c r="H6" s="29"/>
      <c r="I6" s="29"/>
      <c r="J6" s="29"/>
      <c r="K6" s="29" t="s">
        <v>381</v>
      </c>
      <c r="L6" s="29" t="s">
        <v>382</v>
      </c>
    </row>
    <row r="7" spans="1:12">
      <c r="A7" s="89" t="s">
        <v>475</v>
      </c>
      <c r="B7" s="43" t="s">
        <v>378</v>
      </c>
      <c r="C7" s="43" t="s">
        <v>394</v>
      </c>
      <c r="D7" s="43" t="s">
        <v>293</v>
      </c>
      <c r="E7" s="42">
        <v>30</v>
      </c>
      <c r="F7" s="43">
        <v>6</v>
      </c>
      <c r="G7" s="48">
        <v>180</v>
      </c>
      <c r="H7" s="29"/>
      <c r="I7" s="29"/>
      <c r="J7" s="29"/>
      <c r="K7" s="29">
        <v>341</v>
      </c>
      <c r="L7" s="37">
        <v>26735</v>
      </c>
    </row>
    <row r="8" spans="1:12">
      <c r="A8" s="89" t="s">
        <v>475</v>
      </c>
      <c r="B8" s="43" t="s">
        <v>378</v>
      </c>
      <c r="C8" s="43" t="s">
        <v>394</v>
      </c>
      <c r="D8" s="43" t="s">
        <v>297</v>
      </c>
      <c r="E8" s="42">
        <v>30</v>
      </c>
      <c r="F8" s="43">
        <v>5</v>
      </c>
      <c r="G8" s="48">
        <v>150</v>
      </c>
      <c r="H8" s="29"/>
      <c r="I8" s="29"/>
      <c r="J8" s="29"/>
      <c r="K8" s="29"/>
      <c r="L8" s="29"/>
    </row>
    <row r="9" spans="1:12">
      <c r="A9" s="89"/>
      <c r="B9" s="43"/>
      <c r="C9" s="43"/>
      <c r="D9" s="43"/>
      <c r="E9" s="42"/>
      <c r="F9" s="43"/>
      <c r="G9" s="29"/>
      <c r="H9" s="29"/>
      <c r="I9" s="29"/>
      <c r="J9" s="29"/>
      <c r="K9" s="29"/>
      <c r="L9" s="29"/>
    </row>
    <row r="10" spans="1:12">
      <c r="A10" s="95"/>
      <c r="B10" s="55"/>
      <c r="C10" s="55"/>
      <c r="D10" s="55"/>
      <c r="E10" s="54"/>
      <c r="F10" s="55"/>
      <c r="G10" s="29"/>
      <c r="H10" s="29"/>
      <c r="I10" s="29"/>
      <c r="J10" s="29"/>
      <c r="K10" s="29"/>
      <c r="L10" s="29"/>
    </row>
    <row r="11" spans="1:12">
      <c r="A11" s="89"/>
      <c r="B11" s="43"/>
      <c r="C11" s="43"/>
      <c r="D11" s="43"/>
      <c r="E11" s="42"/>
      <c r="F11" s="43"/>
      <c r="G11" s="29"/>
      <c r="H11" s="29"/>
      <c r="I11" s="29"/>
      <c r="J11" s="29"/>
      <c r="K11" s="29" t="s">
        <v>383</v>
      </c>
      <c r="L11" s="29"/>
    </row>
    <row r="12" spans="1:12">
      <c r="A12" s="89" t="s">
        <v>475</v>
      </c>
      <c r="B12" s="43" t="s">
        <v>378</v>
      </c>
      <c r="C12" s="43" t="s">
        <v>476</v>
      </c>
      <c r="D12" s="43" t="s">
        <v>289</v>
      </c>
      <c r="E12" s="42">
        <v>95</v>
      </c>
      <c r="F12" s="43">
        <v>2</v>
      </c>
      <c r="G12" s="48">
        <v>190</v>
      </c>
      <c r="H12" s="29"/>
      <c r="I12" s="29"/>
      <c r="J12" s="29"/>
      <c r="K12" s="29"/>
      <c r="L12" s="29"/>
    </row>
    <row r="13" spans="1:12">
      <c r="A13" s="89" t="s">
        <v>475</v>
      </c>
      <c r="B13" s="43" t="s">
        <v>378</v>
      </c>
      <c r="C13" s="43" t="s">
        <v>476</v>
      </c>
      <c r="D13" s="43" t="s">
        <v>289</v>
      </c>
      <c r="E13" s="42">
        <v>99</v>
      </c>
      <c r="F13" s="43">
        <v>21</v>
      </c>
      <c r="G13" s="48">
        <v>2079</v>
      </c>
      <c r="H13" s="29"/>
      <c r="I13" s="29"/>
      <c r="J13" s="29"/>
      <c r="K13" s="29"/>
      <c r="L13" s="29"/>
    </row>
    <row r="14" spans="1:12">
      <c r="A14" s="89" t="s">
        <v>475</v>
      </c>
      <c r="B14" s="43" t="s">
        <v>378</v>
      </c>
      <c r="C14" s="43" t="s">
        <v>476</v>
      </c>
      <c r="D14" s="43" t="s">
        <v>291</v>
      </c>
      <c r="E14" s="42">
        <v>95</v>
      </c>
      <c r="F14" s="43">
        <v>14</v>
      </c>
      <c r="G14" s="48">
        <v>1330</v>
      </c>
      <c r="H14" s="29"/>
      <c r="I14" s="29"/>
      <c r="J14" s="29"/>
      <c r="K14" s="29"/>
      <c r="L14" s="29"/>
    </row>
    <row r="15" spans="1:12">
      <c r="A15" s="89" t="s">
        <v>475</v>
      </c>
      <c r="B15" s="43" t="s">
        <v>378</v>
      </c>
      <c r="C15" s="43" t="s">
        <v>476</v>
      </c>
      <c r="D15" s="43" t="s">
        <v>291</v>
      </c>
      <c r="E15" s="42">
        <v>99</v>
      </c>
      <c r="F15" s="43">
        <v>18</v>
      </c>
      <c r="G15" s="48">
        <v>1782</v>
      </c>
      <c r="H15" s="29"/>
      <c r="I15" s="29"/>
      <c r="J15" s="29"/>
      <c r="K15" s="29"/>
      <c r="L15" s="29"/>
    </row>
    <row r="16" spans="1:12">
      <c r="A16" s="89" t="s">
        <v>475</v>
      </c>
      <c r="B16" s="43" t="s">
        <v>378</v>
      </c>
      <c r="C16" s="43" t="s">
        <v>476</v>
      </c>
      <c r="D16" s="43" t="s">
        <v>293</v>
      </c>
      <c r="E16" s="42">
        <v>95</v>
      </c>
      <c r="F16" s="43">
        <v>13</v>
      </c>
      <c r="G16" s="48">
        <v>1235</v>
      </c>
      <c r="H16" s="29"/>
      <c r="I16" s="29"/>
      <c r="J16" s="29"/>
      <c r="K16" s="29"/>
      <c r="L16" s="29"/>
    </row>
    <row r="17" spans="1:12">
      <c r="A17" s="89" t="s">
        <v>475</v>
      </c>
      <c r="B17" s="43" t="s">
        <v>378</v>
      </c>
      <c r="C17" s="43" t="s">
        <v>476</v>
      </c>
      <c r="D17" s="43" t="s">
        <v>293</v>
      </c>
      <c r="E17" s="42">
        <v>99</v>
      </c>
      <c r="F17" s="43">
        <v>94</v>
      </c>
      <c r="G17" s="48">
        <v>9306</v>
      </c>
      <c r="H17" s="29"/>
      <c r="I17" s="29"/>
      <c r="J17" s="29"/>
      <c r="K17" s="29"/>
      <c r="L17" s="29"/>
    </row>
    <row r="18" spans="1:12">
      <c r="A18" s="89" t="s">
        <v>475</v>
      </c>
      <c r="B18" s="43" t="s">
        <v>378</v>
      </c>
      <c r="C18" s="43" t="s">
        <v>476</v>
      </c>
      <c r="D18" s="43" t="s">
        <v>297</v>
      </c>
      <c r="E18" s="42">
        <v>95</v>
      </c>
      <c r="F18" s="43">
        <v>6</v>
      </c>
      <c r="G18" s="48">
        <v>570</v>
      </c>
      <c r="H18" s="29"/>
      <c r="I18" s="29"/>
      <c r="J18" s="29"/>
      <c r="K18" s="29"/>
      <c r="L18" s="29"/>
    </row>
    <row r="19" spans="1:12">
      <c r="A19" s="89" t="s">
        <v>475</v>
      </c>
      <c r="B19" s="43" t="s">
        <v>378</v>
      </c>
      <c r="C19" s="43" t="s">
        <v>476</v>
      </c>
      <c r="D19" s="43" t="s">
        <v>297</v>
      </c>
      <c r="E19" s="42">
        <v>99</v>
      </c>
      <c r="F19" s="43">
        <v>52</v>
      </c>
      <c r="G19" s="48">
        <v>5148</v>
      </c>
      <c r="H19" s="29"/>
      <c r="I19" s="29"/>
      <c r="J19" s="29"/>
      <c r="K19" s="29"/>
      <c r="L19" s="29"/>
    </row>
    <row r="20" spans="1:12">
      <c r="A20" s="89"/>
      <c r="B20" s="43"/>
      <c r="C20" s="43"/>
      <c r="D20" s="43"/>
      <c r="E20" s="42"/>
      <c r="F20" s="43"/>
      <c r="G20" s="29"/>
      <c r="H20" s="29"/>
      <c r="I20" s="29"/>
      <c r="J20" s="29"/>
      <c r="K20" s="29"/>
      <c r="L20" s="29"/>
    </row>
    <row r="21" spans="1:12">
      <c r="A21" s="95"/>
      <c r="B21" s="55"/>
      <c r="C21" s="55"/>
      <c r="D21" s="55"/>
      <c r="E21" s="54"/>
      <c r="F21" s="55"/>
      <c r="G21" s="29"/>
      <c r="H21" s="29"/>
      <c r="I21" s="29"/>
      <c r="J21" s="29"/>
      <c r="K21" s="29"/>
      <c r="L21" s="29"/>
    </row>
    <row r="22" spans="1:12">
      <c r="A22" s="89"/>
      <c r="B22" s="43"/>
      <c r="C22" s="43"/>
      <c r="D22" s="43"/>
      <c r="E22" s="42"/>
      <c r="F22" s="43"/>
      <c r="G22" s="29"/>
      <c r="H22" s="29"/>
      <c r="I22" s="29"/>
      <c r="J22" s="29"/>
      <c r="K22" s="29"/>
      <c r="L22" s="29"/>
    </row>
    <row r="23" spans="1:12">
      <c r="A23" s="89" t="s">
        <v>475</v>
      </c>
      <c r="B23" s="43" t="s">
        <v>378</v>
      </c>
      <c r="C23" s="43" t="s">
        <v>477</v>
      </c>
      <c r="D23" s="43" t="s">
        <v>291</v>
      </c>
      <c r="E23" s="42">
        <v>109</v>
      </c>
      <c r="F23" s="43">
        <v>2</v>
      </c>
      <c r="G23" s="48">
        <v>218</v>
      </c>
      <c r="H23" s="29"/>
      <c r="I23" s="29"/>
      <c r="J23" s="29"/>
      <c r="K23" s="29"/>
      <c r="L23" s="29"/>
    </row>
    <row r="24" spans="1:12">
      <c r="A24" s="89" t="s">
        <v>475</v>
      </c>
      <c r="B24" s="43" t="s">
        <v>378</v>
      </c>
      <c r="C24" s="43" t="s">
        <v>477</v>
      </c>
      <c r="D24" s="43" t="s">
        <v>291</v>
      </c>
      <c r="E24" s="42">
        <v>129</v>
      </c>
      <c r="F24" s="43">
        <v>3</v>
      </c>
      <c r="G24" s="48">
        <v>387</v>
      </c>
      <c r="H24" s="29"/>
      <c r="I24" s="29"/>
      <c r="J24" s="29"/>
      <c r="K24" s="29"/>
      <c r="L24" s="29"/>
    </row>
    <row r="25" spans="1:12">
      <c r="A25" s="89"/>
      <c r="B25" s="43"/>
      <c r="C25" s="43"/>
      <c r="D25" s="43"/>
      <c r="E25" s="42"/>
      <c r="F25" s="43"/>
      <c r="G25" s="29"/>
      <c r="H25" s="29"/>
      <c r="I25" s="29"/>
      <c r="J25" s="29"/>
      <c r="K25" s="29"/>
      <c r="L25" s="29"/>
    </row>
    <row r="26" spans="1:12">
      <c r="A26" s="46"/>
      <c r="B26" s="46"/>
      <c r="C26" s="46"/>
      <c r="D26" s="46"/>
      <c r="E26" s="45"/>
      <c r="F26" s="46"/>
      <c r="G26" s="29"/>
      <c r="H26" s="29"/>
      <c r="I26" s="29"/>
      <c r="J26" s="29"/>
      <c r="K26" s="29"/>
      <c r="L26" s="29"/>
    </row>
    <row r="27" spans="1:12">
      <c r="A27" s="27" t="s">
        <v>40</v>
      </c>
      <c r="B27" s="27" t="s">
        <v>41</v>
      </c>
      <c r="C27" s="27" t="s">
        <v>42</v>
      </c>
      <c r="D27" s="27" t="s">
        <v>43</v>
      </c>
      <c r="E27" s="28" t="s">
        <v>45</v>
      </c>
      <c r="F27" s="27" t="s">
        <v>46</v>
      </c>
      <c r="G27" s="29"/>
      <c r="H27" s="29"/>
      <c r="I27" s="29"/>
      <c r="J27" s="29"/>
      <c r="K27" s="29"/>
      <c r="L27" s="29"/>
    </row>
    <row r="28" spans="1:12">
      <c r="A28" s="113" t="s">
        <v>24</v>
      </c>
      <c r="B28" s="36" t="s">
        <v>106</v>
      </c>
      <c r="C28" s="36" t="s">
        <v>417</v>
      </c>
      <c r="D28" s="36" t="s">
        <v>283</v>
      </c>
      <c r="E28" s="35">
        <v>220</v>
      </c>
      <c r="F28" s="36">
        <v>1</v>
      </c>
      <c r="G28" s="48">
        <v>220</v>
      </c>
      <c r="H28" s="29"/>
      <c r="I28" s="29"/>
      <c r="J28" s="29"/>
      <c r="K28" s="29"/>
      <c r="L28" s="29"/>
    </row>
    <row r="29" spans="1:12">
      <c r="A29" s="89" t="s">
        <v>24</v>
      </c>
      <c r="B29" s="43" t="s">
        <v>106</v>
      </c>
      <c r="C29" s="43" t="s">
        <v>417</v>
      </c>
      <c r="D29" s="43" t="s">
        <v>289</v>
      </c>
      <c r="E29" s="42">
        <v>220</v>
      </c>
      <c r="F29" s="43">
        <v>1</v>
      </c>
      <c r="G29" s="48">
        <v>220</v>
      </c>
      <c r="H29" s="29"/>
      <c r="I29" s="29"/>
      <c r="J29" s="29"/>
      <c r="K29" s="29"/>
      <c r="L29" s="29"/>
    </row>
    <row r="30" spans="1:12">
      <c r="A30" s="89" t="s">
        <v>24</v>
      </c>
      <c r="B30" s="43" t="s">
        <v>106</v>
      </c>
      <c r="C30" s="43" t="s">
        <v>417</v>
      </c>
      <c r="D30" s="43" t="s">
        <v>291</v>
      </c>
      <c r="E30" s="42">
        <v>220</v>
      </c>
      <c r="F30" s="43">
        <v>1</v>
      </c>
      <c r="G30" s="48">
        <v>220</v>
      </c>
      <c r="H30" s="29"/>
      <c r="I30" s="29"/>
      <c r="J30" s="29"/>
      <c r="K30" s="29"/>
      <c r="L30" s="29"/>
    </row>
    <row r="31" spans="1:12">
      <c r="A31" s="89" t="s">
        <v>24</v>
      </c>
      <c r="B31" s="43" t="s">
        <v>106</v>
      </c>
      <c r="C31" s="43" t="s">
        <v>417</v>
      </c>
      <c r="D31" s="43" t="s">
        <v>293</v>
      </c>
      <c r="E31" s="42">
        <v>220</v>
      </c>
      <c r="F31" s="43">
        <v>1</v>
      </c>
      <c r="G31" s="48">
        <v>220</v>
      </c>
      <c r="H31" s="29"/>
      <c r="I31" s="29"/>
      <c r="J31" s="29"/>
      <c r="K31" s="29"/>
      <c r="L31" s="29"/>
    </row>
    <row r="32" spans="1:12">
      <c r="A32" s="89" t="s">
        <v>24</v>
      </c>
      <c r="B32" s="43" t="s">
        <v>106</v>
      </c>
      <c r="C32" s="43" t="s">
        <v>405</v>
      </c>
      <c r="D32" s="43" t="s">
        <v>291</v>
      </c>
      <c r="E32" s="42">
        <v>80</v>
      </c>
      <c r="F32" s="43">
        <v>1</v>
      </c>
      <c r="G32" s="48">
        <v>80</v>
      </c>
      <c r="H32" s="29"/>
      <c r="I32" s="29"/>
      <c r="J32" s="29"/>
      <c r="K32" s="29"/>
      <c r="L32" s="29"/>
    </row>
    <row r="33" spans="1:12">
      <c r="A33" s="89" t="s">
        <v>24</v>
      </c>
      <c r="B33" s="43" t="s">
        <v>106</v>
      </c>
      <c r="C33" s="43" t="s">
        <v>405</v>
      </c>
      <c r="D33" s="43" t="s">
        <v>293</v>
      </c>
      <c r="E33" s="42">
        <v>65</v>
      </c>
      <c r="F33" s="43">
        <v>1</v>
      </c>
      <c r="G33" s="48">
        <v>65</v>
      </c>
      <c r="H33" s="29"/>
      <c r="I33" s="29"/>
      <c r="J33" s="29"/>
      <c r="K33" s="29"/>
      <c r="L33" s="29"/>
    </row>
    <row r="34" spans="1:12">
      <c r="A34" s="89" t="s">
        <v>24</v>
      </c>
      <c r="B34" s="43" t="s">
        <v>106</v>
      </c>
      <c r="C34" s="43" t="s">
        <v>405</v>
      </c>
      <c r="D34" s="43" t="s">
        <v>293</v>
      </c>
      <c r="E34" s="42">
        <v>75</v>
      </c>
      <c r="F34" s="43">
        <v>1</v>
      </c>
      <c r="G34" s="48">
        <v>75</v>
      </c>
      <c r="H34" s="29"/>
      <c r="I34" s="29"/>
      <c r="J34" s="29"/>
      <c r="K34" s="29"/>
      <c r="L34" s="29"/>
    </row>
    <row r="35" spans="1:12">
      <c r="A35" s="46"/>
      <c r="B35" s="46"/>
      <c r="C35" s="46"/>
      <c r="D35" s="46"/>
      <c r="E35" s="45"/>
      <c r="F35" s="46"/>
      <c r="G35" s="29"/>
      <c r="H35" s="29"/>
      <c r="I35" s="29"/>
      <c r="J35" s="29"/>
      <c r="K35" s="29"/>
      <c r="L35" s="29"/>
    </row>
    <row r="36" spans="1:12">
      <c r="A36" s="27" t="s">
        <v>40</v>
      </c>
      <c r="B36" s="27" t="s">
        <v>41</v>
      </c>
      <c r="C36" s="27" t="s">
        <v>42</v>
      </c>
      <c r="D36" s="27" t="s">
        <v>43</v>
      </c>
      <c r="E36" s="28" t="s">
        <v>45</v>
      </c>
      <c r="F36" s="27" t="s">
        <v>46</v>
      </c>
      <c r="G36" s="29"/>
      <c r="H36" s="29"/>
      <c r="I36" s="29"/>
      <c r="J36" s="29"/>
      <c r="K36" s="29"/>
      <c r="L36" s="29"/>
    </row>
    <row r="37" spans="1:12">
      <c r="A37" s="113" t="s">
        <v>24</v>
      </c>
      <c r="B37" s="36" t="s">
        <v>106</v>
      </c>
      <c r="C37" s="36" t="s">
        <v>394</v>
      </c>
      <c r="D37" s="36" t="s">
        <v>283</v>
      </c>
      <c r="E37" s="35">
        <v>25</v>
      </c>
      <c r="F37" s="36">
        <v>2</v>
      </c>
      <c r="G37" s="48">
        <v>50</v>
      </c>
      <c r="H37" s="29"/>
      <c r="I37" s="29"/>
      <c r="J37" s="29"/>
      <c r="K37" s="29"/>
      <c r="L37" s="29"/>
    </row>
    <row r="38" spans="1:12">
      <c r="A38" s="89" t="s">
        <v>24</v>
      </c>
      <c r="B38" s="43" t="s">
        <v>106</v>
      </c>
      <c r="C38" s="43" t="s">
        <v>394</v>
      </c>
      <c r="D38" s="43" t="s">
        <v>291</v>
      </c>
      <c r="E38" s="42">
        <v>25</v>
      </c>
      <c r="F38" s="43">
        <v>9</v>
      </c>
      <c r="G38" s="48">
        <v>225</v>
      </c>
      <c r="H38" s="29"/>
      <c r="I38" s="29"/>
      <c r="J38" s="29"/>
      <c r="K38" s="29"/>
      <c r="L38" s="29"/>
    </row>
    <row r="39" spans="1:12">
      <c r="A39" s="89" t="s">
        <v>24</v>
      </c>
      <c r="B39" s="43" t="s">
        <v>106</v>
      </c>
      <c r="C39" s="43" t="s">
        <v>394</v>
      </c>
      <c r="D39" s="43" t="s">
        <v>293</v>
      </c>
      <c r="E39" s="42">
        <v>25</v>
      </c>
      <c r="F39" s="43">
        <v>6</v>
      </c>
      <c r="G39" s="48">
        <v>150</v>
      </c>
      <c r="H39" s="29"/>
      <c r="I39" s="29"/>
      <c r="J39" s="29"/>
      <c r="K39" s="29"/>
      <c r="L39" s="29"/>
    </row>
    <row r="40" spans="1:12">
      <c r="A40" s="125"/>
      <c r="B40" s="125"/>
      <c r="C40" s="125"/>
      <c r="D40" s="51"/>
      <c r="E40" s="96"/>
      <c r="F40" s="51"/>
      <c r="G40" s="29"/>
      <c r="H40" s="29"/>
      <c r="I40" s="29"/>
      <c r="J40" s="29"/>
      <c r="K40" s="29"/>
      <c r="L40" s="29"/>
    </row>
    <row r="41" spans="1:12">
      <c r="A41" s="27" t="s">
        <v>40</v>
      </c>
      <c r="B41" s="27" t="s">
        <v>41</v>
      </c>
      <c r="C41" s="27" t="s">
        <v>42</v>
      </c>
      <c r="D41" s="27" t="s">
        <v>43</v>
      </c>
      <c r="E41" s="28" t="s">
        <v>45</v>
      </c>
      <c r="F41" s="27" t="s">
        <v>46</v>
      </c>
      <c r="G41" s="29"/>
      <c r="H41" s="29"/>
      <c r="I41" s="29"/>
      <c r="J41" s="29"/>
      <c r="K41" s="29"/>
      <c r="L41" s="29"/>
    </row>
    <row r="42" spans="1:12">
      <c r="A42" s="113" t="s">
        <v>475</v>
      </c>
      <c r="B42" s="36" t="s">
        <v>438</v>
      </c>
      <c r="C42" s="36" t="s">
        <v>478</v>
      </c>
      <c r="D42" s="36" t="s">
        <v>289</v>
      </c>
      <c r="E42" s="35">
        <v>30</v>
      </c>
      <c r="F42" s="36">
        <v>2</v>
      </c>
      <c r="G42" s="48">
        <v>60</v>
      </c>
      <c r="H42" s="29"/>
      <c r="I42" s="29"/>
      <c r="J42" s="29"/>
      <c r="K42" s="29"/>
      <c r="L42" s="29"/>
    </row>
    <row r="43" spans="1:12">
      <c r="A43" s="89" t="s">
        <v>475</v>
      </c>
      <c r="B43" s="43" t="s">
        <v>438</v>
      </c>
      <c r="C43" s="43" t="s">
        <v>478</v>
      </c>
      <c r="D43" s="43" t="s">
        <v>293</v>
      </c>
      <c r="E43" s="42">
        <v>30</v>
      </c>
      <c r="F43" s="43">
        <v>12</v>
      </c>
      <c r="G43" s="48">
        <v>360</v>
      </c>
      <c r="H43" s="29"/>
      <c r="I43" s="29"/>
      <c r="J43" s="29"/>
      <c r="K43" s="29"/>
      <c r="L43" s="29"/>
    </row>
    <row r="44" spans="1:12">
      <c r="A44" s="46"/>
      <c r="B44" s="46"/>
      <c r="C44" s="46"/>
      <c r="D44" s="46"/>
      <c r="E44" s="45"/>
      <c r="F44" s="46"/>
      <c r="G44" s="29"/>
      <c r="H44" s="29"/>
      <c r="I44" s="29"/>
      <c r="J44" s="29"/>
      <c r="K44" s="29"/>
      <c r="L44" s="29"/>
    </row>
    <row r="45" spans="1:12">
      <c r="A45" s="46"/>
      <c r="B45" s="46"/>
      <c r="C45" s="46"/>
      <c r="D45" s="46"/>
      <c r="E45" s="45"/>
      <c r="F45" s="46" t="s">
        <v>17</v>
      </c>
      <c r="G45" s="37">
        <v>26735</v>
      </c>
      <c r="H45" s="29"/>
      <c r="I45" s="29"/>
      <c r="J45" s="29"/>
      <c r="K45" s="29"/>
      <c r="L45" s="29"/>
    </row>
    <row r="46" spans="1:12">
      <c r="A46" s="46"/>
      <c r="B46" s="46"/>
      <c r="C46" s="46"/>
      <c r="D46" s="46"/>
      <c r="E46" s="45"/>
      <c r="F46" s="46"/>
      <c r="G46" s="29"/>
      <c r="H46" s="29"/>
      <c r="I46" s="29"/>
      <c r="J46" s="29"/>
      <c r="K46" s="29"/>
      <c r="L46" s="29"/>
    </row>
    <row r="47" spans="1:12">
      <c r="A47" s="46"/>
      <c r="B47" s="46"/>
      <c r="C47" s="46"/>
      <c r="D47" s="46"/>
      <c r="E47" s="45"/>
      <c r="F47" s="46" t="s">
        <v>16</v>
      </c>
      <c r="G47" s="29">
        <v>341</v>
      </c>
      <c r="H47" s="29"/>
      <c r="I47" s="29"/>
      <c r="J47" s="29"/>
      <c r="K47" s="29"/>
      <c r="L47" s="29"/>
    </row>
    <row r="48" spans="1:12">
      <c r="A48" s="46"/>
      <c r="B48" s="46"/>
      <c r="C48" s="46"/>
      <c r="D48" s="46"/>
      <c r="E48" s="45"/>
      <c r="F48" s="46"/>
      <c r="G48" s="29"/>
      <c r="H48" s="29"/>
      <c r="I48" s="29"/>
      <c r="J48" s="29"/>
      <c r="K48" s="29"/>
      <c r="L48" s="29"/>
    </row>
    <row r="49" spans="1:12">
      <c r="A49" s="46"/>
      <c r="B49" s="46"/>
      <c r="C49" s="46"/>
      <c r="D49" s="46"/>
      <c r="E49" s="45"/>
      <c r="F49" s="46" t="s">
        <v>47</v>
      </c>
      <c r="G49" s="37">
        <v>78.400000000000006</v>
      </c>
      <c r="H49" s="29"/>
      <c r="I49" s="29"/>
      <c r="J49" s="29"/>
      <c r="K49" s="29"/>
      <c r="L49" s="29"/>
    </row>
    <row r="50" spans="1:12">
      <c r="A50" s="51"/>
      <c r="B50" s="51"/>
      <c r="C50" s="51"/>
      <c r="D50" s="51"/>
      <c r="E50" s="96"/>
      <c r="F50" s="51"/>
      <c r="G50" s="29"/>
      <c r="H50" s="29"/>
      <c r="I50" s="29"/>
      <c r="J50" s="29"/>
      <c r="K50" s="29"/>
      <c r="L50" s="29"/>
    </row>
    <row r="51" spans="1:12">
      <c r="A51" s="51"/>
      <c r="B51" s="51"/>
      <c r="C51" s="51"/>
      <c r="D51" s="51"/>
      <c r="E51" s="96"/>
      <c r="F51" s="51"/>
      <c r="G51" s="29"/>
      <c r="H51" s="29"/>
      <c r="I51" s="29"/>
      <c r="J51" s="29"/>
      <c r="K51" s="29"/>
      <c r="L51" s="29"/>
    </row>
    <row r="52" spans="1:12">
      <c r="A52" s="51"/>
      <c r="B52" s="51"/>
      <c r="C52" s="51"/>
      <c r="D52" s="51"/>
      <c r="E52" s="96"/>
      <c r="F52" s="51"/>
      <c r="G52" s="29"/>
      <c r="H52" s="29"/>
      <c r="I52" s="29"/>
      <c r="J52" s="29"/>
      <c r="K52" s="29"/>
      <c r="L52" s="29"/>
    </row>
    <row r="53" spans="1:12">
      <c r="A53" s="51"/>
      <c r="B53" s="51"/>
      <c r="C53" s="51"/>
      <c r="D53" s="51"/>
      <c r="E53" s="96"/>
      <c r="F53" s="51"/>
      <c r="G53" s="29"/>
      <c r="H53" s="29"/>
      <c r="I53" s="29"/>
      <c r="J53" s="29"/>
      <c r="K53" s="29"/>
      <c r="L53" s="29"/>
    </row>
    <row r="54" spans="1:12">
      <c r="A54" s="51"/>
      <c r="B54" s="51"/>
      <c r="C54" s="51"/>
      <c r="D54" s="51"/>
      <c r="E54" s="96"/>
      <c r="F54" s="51"/>
      <c r="G54" s="29"/>
      <c r="H54" s="29"/>
      <c r="I54" s="29"/>
      <c r="J54" s="29"/>
      <c r="K54" s="29"/>
      <c r="L54" s="29"/>
    </row>
    <row r="55" spans="1:12">
      <c r="A55" s="51"/>
      <c r="B55" s="51"/>
      <c r="C55" s="51"/>
      <c r="D55" s="51"/>
      <c r="E55" s="96"/>
      <c r="F55" s="51"/>
      <c r="G55" s="29"/>
      <c r="H55" s="29"/>
      <c r="I55" s="29"/>
      <c r="J55" s="29"/>
      <c r="K55" s="29"/>
      <c r="L55" s="29"/>
    </row>
    <row r="56" spans="1:12">
      <c r="A56" s="51"/>
      <c r="B56" s="51"/>
      <c r="C56" s="51"/>
      <c r="D56" s="51"/>
      <c r="E56" s="96"/>
      <c r="F56" s="51"/>
      <c r="G56" s="29"/>
      <c r="H56" s="29"/>
      <c r="I56" s="29"/>
      <c r="J56" s="29"/>
      <c r="K56" s="29"/>
      <c r="L56" s="29"/>
    </row>
    <row r="57" spans="1:12">
      <c r="A57" s="51"/>
      <c r="B57" s="51"/>
      <c r="C57" s="51"/>
      <c r="D57" s="51"/>
      <c r="E57" s="96"/>
      <c r="F57" s="51"/>
      <c r="G57" s="29"/>
      <c r="H57" s="29"/>
      <c r="I57" s="29"/>
      <c r="J57" s="29"/>
      <c r="K57" s="29"/>
      <c r="L57" s="29"/>
    </row>
    <row r="58" spans="1:12">
      <c r="A58" s="51"/>
      <c r="B58" s="51"/>
      <c r="C58" s="51"/>
      <c r="D58" s="51"/>
      <c r="E58" s="96"/>
      <c r="F58" s="51"/>
      <c r="G58" s="29"/>
      <c r="H58" s="29"/>
      <c r="I58" s="29"/>
      <c r="J58" s="29"/>
      <c r="K58" s="29"/>
      <c r="L58" s="29"/>
    </row>
    <row r="59" spans="1:12">
      <c r="A59" s="51"/>
      <c r="B59" s="51"/>
      <c r="C59" s="51"/>
      <c r="D59" s="51"/>
      <c r="E59" s="96"/>
      <c r="F59" s="51"/>
      <c r="G59" s="29"/>
      <c r="H59" s="29"/>
      <c r="I59" s="29"/>
      <c r="J59" s="29"/>
      <c r="K59" s="29"/>
      <c r="L59" s="29"/>
    </row>
    <row r="60" spans="1:12">
      <c r="A60" s="51"/>
      <c r="B60" s="51"/>
      <c r="C60" s="51"/>
      <c r="D60" s="51"/>
      <c r="E60" s="96"/>
      <c r="F60" s="51"/>
      <c r="G60" s="29"/>
      <c r="H60" s="29"/>
      <c r="I60" s="29"/>
      <c r="J60" s="29"/>
      <c r="K60" s="29"/>
      <c r="L60" s="29"/>
    </row>
    <row r="61" spans="1:12">
      <c r="A61" s="51"/>
      <c r="B61" s="51"/>
      <c r="C61" s="51"/>
      <c r="D61" s="51"/>
      <c r="E61" s="96"/>
      <c r="F61" s="51"/>
      <c r="G61" s="29"/>
      <c r="H61" s="29"/>
      <c r="I61" s="29"/>
      <c r="J61" s="29"/>
      <c r="K61" s="29"/>
      <c r="L61" s="29"/>
    </row>
    <row r="62" spans="1:12">
      <c r="A62" s="51"/>
      <c r="B62" s="51"/>
      <c r="C62" s="51"/>
      <c r="D62" s="51"/>
      <c r="E62" s="96"/>
      <c r="F62" s="51"/>
      <c r="G62" s="29"/>
      <c r="H62" s="29"/>
      <c r="I62" s="29"/>
      <c r="J62" s="29"/>
      <c r="K62" s="29"/>
      <c r="L62" s="29"/>
    </row>
    <row r="63" spans="1:12">
      <c r="A63" s="51"/>
      <c r="B63" s="51"/>
      <c r="C63" s="51"/>
      <c r="D63" s="51"/>
      <c r="E63" s="96"/>
      <c r="F63" s="51"/>
      <c r="G63" s="29"/>
      <c r="H63" s="29"/>
      <c r="I63" s="29"/>
      <c r="J63" s="29"/>
      <c r="K63" s="29"/>
      <c r="L63" s="29"/>
    </row>
    <row r="64" spans="1:12">
      <c r="A64" s="51"/>
      <c r="B64" s="51"/>
      <c r="C64" s="51"/>
      <c r="D64" s="51"/>
      <c r="E64" s="96"/>
      <c r="F64" s="51"/>
      <c r="G64" s="29"/>
      <c r="H64" s="29"/>
      <c r="I64" s="29"/>
      <c r="J64" s="29"/>
      <c r="K64" s="29"/>
      <c r="L64" s="29"/>
    </row>
    <row r="65" spans="1:12">
      <c r="A65" s="51"/>
      <c r="B65" s="51"/>
      <c r="C65" s="51"/>
      <c r="D65" s="51"/>
      <c r="E65" s="96"/>
      <c r="F65" s="51"/>
      <c r="G65" s="29"/>
      <c r="H65" s="29"/>
      <c r="I65" s="29"/>
      <c r="J65" s="29"/>
      <c r="K65" s="29"/>
      <c r="L65" s="29"/>
    </row>
    <row r="66" spans="1:12">
      <c r="A66" s="51"/>
      <c r="B66" s="51"/>
      <c r="C66" s="51"/>
      <c r="D66" s="51"/>
      <c r="E66" s="96"/>
      <c r="F66" s="51"/>
      <c r="G66" s="29"/>
      <c r="H66" s="29"/>
      <c r="I66" s="29"/>
      <c r="J66" s="29"/>
      <c r="K66" s="29"/>
      <c r="L66" s="29"/>
    </row>
    <row r="67" spans="1:12">
      <c r="A67" s="51"/>
      <c r="B67" s="51"/>
      <c r="C67" s="51"/>
      <c r="D67" s="51"/>
      <c r="E67" s="96"/>
      <c r="F67" s="51"/>
      <c r="G67" s="29"/>
      <c r="H67" s="29"/>
      <c r="I67" s="29"/>
      <c r="J67" s="29"/>
      <c r="K67" s="29"/>
      <c r="L67" s="29"/>
    </row>
    <row r="68" spans="1:12">
      <c r="A68" s="51"/>
      <c r="B68" s="51"/>
      <c r="C68" s="51"/>
      <c r="D68" s="51"/>
      <c r="E68" s="96"/>
      <c r="F68" s="51"/>
      <c r="G68" s="29"/>
      <c r="H68" s="29"/>
      <c r="I68" s="29"/>
      <c r="J68" s="29"/>
      <c r="K68" s="29"/>
      <c r="L68" s="29"/>
    </row>
    <row r="69" spans="1:12">
      <c r="A69" s="51"/>
      <c r="B69" s="51"/>
      <c r="C69" s="51"/>
      <c r="D69" s="51"/>
      <c r="E69" s="96"/>
      <c r="F69" s="51"/>
      <c r="G69" s="29"/>
      <c r="H69" s="29"/>
      <c r="I69" s="29"/>
      <c r="J69" s="29"/>
      <c r="K69" s="29"/>
      <c r="L69" s="29"/>
    </row>
    <row r="70" spans="1:12">
      <c r="A70" s="51"/>
      <c r="B70" s="51"/>
      <c r="C70" s="51"/>
      <c r="D70" s="51"/>
      <c r="E70" s="96"/>
      <c r="F70" s="51"/>
      <c r="G70" s="29"/>
      <c r="H70" s="29"/>
      <c r="I70" s="29"/>
      <c r="J70" s="29"/>
      <c r="K70" s="29"/>
      <c r="L70" s="29"/>
    </row>
    <row r="71" spans="1:12">
      <c r="A71" s="51"/>
      <c r="B71" s="51"/>
      <c r="C71" s="51"/>
      <c r="D71" s="51"/>
      <c r="E71" s="96"/>
      <c r="F71" s="51"/>
      <c r="G71" s="29"/>
      <c r="H71" s="29"/>
      <c r="I71" s="29"/>
      <c r="J71" s="29"/>
      <c r="K71" s="29"/>
      <c r="L71" s="2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workbookViewId="0">
      <selection activeCell="H85" sqref="H1:H1048576"/>
    </sheetView>
  </sheetViews>
  <sheetFormatPr defaultColWidth="12.6640625" defaultRowHeight="15"/>
  <cols>
    <col min="2" max="2" width="13.33203125" customWidth="1"/>
    <col min="3" max="3" width="16.44140625" customWidth="1"/>
    <col min="4" max="4" width="14.44140625" customWidth="1"/>
    <col min="5" max="5" width="17.44140625" customWidth="1"/>
    <col min="8" max="8" width="12.6640625" style="26"/>
    <col min="12" max="12" width="16.6640625" customWidth="1"/>
  </cols>
  <sheetData>
    <row r="1" spans="1:12" ht="15.75" customHeight="1">
      <c r="A1" s="12" t="s">
        <v>40</v>
      </c>
      <c r="B1" s="12" t="s">
        <v>41</v>
      </c>
      <c r="C1" s="12" t="s">
        <v>42</v>
      </c>
      <c r="D1" s="12" t="s">
        <v>43</v>
      </c>
      <c r="E1" s="12" t="s">
        <v>44</v>
      </c>
      <c r="F1" s="13" t="s">
        <v>45</v>
      </c>
      <c r="G1" s="12" t="s">
        <v>46</v>
      </c>
      <c r="H1" s="13" t="s">
        <v>131</v>
      </c>
      <c r="J1" s="6" t="s">
        <v>16</v>
      </c>
      <c r="K1" s="6" t="s">
        <v>17</v>
      </c>
      <c r="L1" s="6" t="s">
        <v>47</v>
      </c>
    </row>
    <row r="2" spans="1:12" ht="15.75" customHeight="1">
      <c r="A2" s="14" t="s">
        <v>48</v>
      </c>
      <c r="B2" s="14" t="s">
        <v>8</v>
      </c>
      <c r="C2" s="14" t="s">
        <v>49</v>
      </c>
      <c r="D2" s="15">
        <v>45787</v>
      </c>
      <c r="E2" s="14" t="s">
        <v>50</v>
      </c>
      <c r="F2" s="16">
        <v>18</v>
      </c>
      <c r="G2" s="17">
        <v>3020</v>
      </c>
      <c r="H2" s="25">
        <f t="shared" ref="H2:H4" si="0">SUM(F2*G2)</f>
        <v>54360</v>
      </c>
      <c r="J2" s="7">
        <f t="shared" ref="J2:K2" si="1">SUM(G2:G100)</f>
        <v>9051</v>
      </c>
      <c r="K2" s="8">
        <f t="shared" si="1"/>
        <v>152602.53000000003</v>
      </c>
      <c r="L2" s="8">
        <f>SUM(K2/J2)</f>
        <v>16.860294995028177</v>
      </c>
    </row>
    <row r="3" spans="1:12" ht="15.75" customHeight="1">
      <c r="A3" s="14" t="s">
        <v>48</v>
      </c>
      <c r="B3" s="14" t="s">
        <v>8</v>
      </c>
      <c r="C3" s="14" t="s">
        <v>49</v>
      </c>
      <c r="D3" s="15">
        <v>45787</v>
      </c>
      <c r="E3" s="14" t="s">
        <v>51</v>
      </c>
      <c r="F3" s="16">
        <v>18</v>
      </c>
      <c r="G3" s="17">
        <v>2220</v>
      </c>
      <c r="H3" s="25">
        <f t="shared" si="0"/>
        <v>39960</v>
      </c>
      <c r="J3" s="19"/>
    </row>
    <row r="4" spans="1:12" ht="15.75" customHeight="1">
      <c r="A4" s="14" t="s">
        <v>48</v>
      </c>
      <c r="B4" s="14" t="s">
        <v>8</v>
      </c>
      <c r="C4" s="14" t="s">
        <v>49</v>
      </c>
      <c r="D4" s="15">
        <v>45787</v>
      </c>
      <c r="E4" s="14" t="s">
        <v>52</v>
      </c>
      <c r="F4" s="16">
        <v>15</v>
      </c>
      <c r="G4" s="14">
        <v>360</v>
      </c>
      <c r="H4" s="25">
        <f t="shared" si="0"/>
        <v>5400</v>
      </c>
      <c r="J4" s="19"/>
    </row>
    <row r="5" spans="1:12" ht="15.75" customHeight="1">
      <c r="A5" s="14" t="s">
        <v>48</v>
      </c>
      <c r="B5" s="14"/>
      <c r="C5" s="14"/>
      <c r="D5" s="14"/>
      <c r="E5" s="14"/>
      <c r="F5" s="16"/>
      <c r="G5" s="14"/>
      <c r="H5" s="25"/>
      <c r="J5" s="19"/>
    </row>
    <row r="6" spans="1:12" ht="15.75" customHeight="1">
      <c r="A6" s="14" t="s">
        <v>48</v>
      </c>
      <c r="B6" s="14" t="s">
        <v>8</v>
      </c>
      <c r="C6" s="14" t="s">
        <v>53</v>
      </c>
      <c r="D6" s="15">
        <v>45787</v>
      </c>
      <c r="E6" s="14" t="s">
        <v>54</v>
      </c>
      <c r="F6" s="16">
        <v>18</v>
      </c>
      <c r="G6" s="14">
        <v>225</v>
      </c>
      <c r="H6" s="25">
        <f t="shared" ref="H6:H7" si="2">SUM(F6*G6)</f>
        <v>4050</v>
      </c>
      <c r="J6" s="19"/>
    </row>
    <row r="7" spans="1:12" ht="15.75" customHeight="1">
      <c r="A7" s="14" t="s">
        <v>48</v>
      </c>
      <c r="B7" s="14" t="s">
        <v>8</v>
      </c>
      <c r="C7" s="14" t="s">
        <v>55</v>
      </c>
      <c r="D7" s="15">
        <v>45787</v>
      </c>
      <c r="E7" s="14" t="s">
        <v>56</v>
      </c>
      <c r="F7" s="16">
        <v>18</v>
      </c>
      <c r="G7" s="14">
        <v>386</v>
      </c>
      <c r="H7" s="25">
        <f t="shared" si="2"/>
        <v>6948</v>
      </c>
      <c r="J7" s="19"/>
    </row>
    <row r="8" spans="1:12" ht="15.75" customHeight="1">
      <c r="H8" s="25"/>
    </row>
    <row r="9" spans="1:12" ht="15.75" customHeight="1">
      <c r="A9" s="14" t="s">
        <v>48</v>
      </c>
      <c r="B9" s="14" t="s">
        <v>8</v>
      </c>
      <c r="C9" s="14" t="s">
        <v>57</v>
      </c>
      <c r="D9" s="15">
        <v>45787</v>
      </c>
      <c r="E9" s="14" t="s">
        <v>58</v>
      </c>
      <c r="F9" s="16">
        <v>15</v>
      </c>
      <c r="G9" s="14">
        <v>96</v>
      </c>
      <c r="H9" s="25">
        <f t="shared" ref="H9:H19" si="3">SUM(F9*G9)</f>
        <v>1440</v>
      </c>
    </row>
    <row r="10" spans="1:12" ht="15.75" customHeight="1">
      <c r="A10" s="14" t="s">
        <v>48</v>
      </c>
      <c r="B10" s="14" t="s">
        <v>8</v>
      </c>
      <c r="C10" s="14" t="s">
        <v>59</v>
      </c>
      <c r="D10" s="15">
        <v>45787</v>
      </c>
      <c r="E10" s="14" t="s">
        <v>60</v>
      </c>
      <c r="F10" s="16">
        <v>15</v>
      </c>
      <c r="G10" s="14">
        <v>190</v>
      </c>
      <c r="H10" s="25">
        <f t="shared" si="3"/>
        <v>2850</v>
      </c>
    </row>
    <row r="11" spans="1:12" ht="15.75" customHeight="1">
      <c r="A11" s="14" t="s">
        <v>48</v>
      </c>
      <c r="B11" s="14" t="s">
        <v>8</v>
      </c>
      <c r="C11" s="14" t="s">
        <v>59</v>
      </c>
      <c r="D11" s="15">
        <v>45787</v>
      </c>
      <c r="E11" s="14" t="s">
        <v>61</v>
      </c>
      <c r="F11" s="16">
        <v>15</v>
      </c>
      <c r="G11" s="14">
        <v>67</v>
      </c>
      <c r="H11" s="25">
        <f t="shared" si="3"/>
        <v>1005</v>
      </c>
    </row>
    <row r="12" spans="1:12" ht="15.75" customHeight="1">
      <c r="A12" s="14" t="s">
        <v>48</v>
      </c>
      <c r="B12" s="14" t="s">
        <v>8</v>
      </c>
      <c r="C12" s="14" t="s">
        <v>59</v>
      </c>
      <c r="D12" s="15">
        <v>45787</v>
      </c>
      <c r="E12" s="14" t="s">
        <v>62</v>
      </c>
      <c r="F12" s="16">
        <v>15</v>
      </c>
      <c r="G12" s="14">
        <v>98</v>
      </c>
      <c r="H12" s="25">
        <f t="shared" si="3"/>
        <v>1470</v>
      </c>
    </row>
    <row r="13" spans="1:12" ht="15.75" customHeight="1">
      <c r="A13" s="14" t="s">
        <v>48</v>
      </c>
      <c r="B13" s="14" t="s">
        <v>8</v>
      </c>
      <c r="C13" s="14" t="s">
        <v>59</v>
      </c>
      <c r="D13" s="15">
        <v>45787</v>
      </c>
      <c r="E13" s="14" t="s">
        <v>63</v>
      </c>
      <c r="F13" s="16">
        <v>15</v>
      </c>
      <c r="G13" s="14">
        <v>29</v>
      </c>
      <c r="H13" s="25">
        <f t="shared" si="3"/>
        <v>435</v>
      </c>
    </row>
    <row r="14" spans="1:12" ht="15.75" customHeight="1">
      <c r="A14" s="14" t="s">
        <v>48</v>
      </c>
      <c r="B14" s="14" t="s">
        <v>8</v>
      </c>
      <c r="C14" s="14" t="s">
        <v>59</v>
      </c>
      <c r="D14" s="15">
        <v>45787</v>
      </c>
      <c r="E14" s="14" t="s">
        <v>64</v>
      </c>
      <c r="F14" s="16">
        <v>15</v>
      </c>
      <c r="G14" s="20">
        <v>21</v>
      </c>
      <c r="H14" s="25">
        <f t="shared" si="3"/>
        <v>315</v>
      </c>
    </row>
    <row r="15" spans="1:12" ht="15.75" customHeight="1">
      <c r="A15" s="14" t="s">
        <v>48</v>
      </c>
      <c r="B15" s="14" t="s">
        <v>8</v>
      </c>
      <c r="C15" s="14" t="s">
        <v>59</v>
      </c>
      <c r="D15" s="15">
        <v>45787</v>
      </c>
      <c r="E15" s="20" t="s">
        <v>65</v>
      </c>
      <c r="F15" s="21">
        <v>15</v>
      </c>
      <c r="G15" s="20">
        <v>202</v>
      </c>
      <c r="H15" s="25">
        <f t="shared" si="3"/>
        <v>3030</v>
      </c>
      <c r="J15" s="22"/>
    </row>
    <row r="16" spans="1:12" ht="15.75" customHeight="1">
      <c r="A16" s="14" t="s">
        <v>48</v>
      </c>
      <c r="B16" s="14" t="s">
        <v>8</v>
      </c>
      <c r="C16" s="14" t="s">
        <v>59</v>
      </c>
      <c r="D16" s="15">
        <v>45787</v>
      </c>
      <c r="E16" s="14" t="s">
        <v>66</v>
      </c>
      <c r="F16" s="21">
        <v>15</v>
      </c>
      <c r="G16" s="14">
        <v>424</v>
      </c>
      <c r="H16" s="25">
        <f t="shared" si="3"/>
        <v>6360</v>
      </c>
    </row>
    <row r="17" spans="1:8" ht="15.75" customHeight="1">
      <c r="A17" s="14" t="s">
        <v>48</v>
      </c>
      <c r="B17" s="14" t="s">
        <v>8</v>
      </c>
      <c r="C17" s="14" t="s">
        <v>59</v>
      </c>
      <c r="D17" s="15">
        <v>45788</v>
      </c>
      <c r="E17" s="14" t="s">
        <v>58</v>
      </c>
      <c r="F17" s="23">
        <v>14.99</v>
      </c>
      <c r="G17" s="14">
        <v>36</v>
      </c>
      <c r="H17" s="25">
        <f t="shared" si="3"/>
        <v>539.64</v>
      </c>
    </row>
    <row r="18" spans="1:8" ht="15.75" customHeight="1">
      <c r="A18" s="14" t="s">
        <v>48</v>
      </c>
      <c r="B18" s="14" t="s">
        <v>8</v>
      </c>
      <c r="C18" s="14" t="s">
        <v>59</v>
      </c>
      <c r="D18" s="15">
        <v>45789</v>
      </c>
      <c r="E18" s="14" t="s">
        <v>67</v>
      </c>
      <c r="F18" s="23">
        <v>14.99</v>
      </c>
      <c r="G18" s="14">
        <v>20</v>
      </c>
      <c r="H18" s="25">
        <f t="shared" si="3"/>
        <v>299.8</v>
      </c>
    </row>
    <row r="19" spans="1:8" ht="15.75" customHeight="1">
      <c r="A19" s="14" t="s">
        <v>48</v>
      </c>
      <c r="B19" s="14" t="s">
        <v>8</v>
      </c>
      <c r="C19" s="14" t="s">
        <v>68</v>
      </c>
      <c r="D19" s="15">
        <v>45787</v>
      </c>
      <c r="E19" s="20" t="s">
        <v>69</v>
      </c>
      <c r="F19" s="21">
        <v>15</v>
      </c>
      <c r="G19" s="14">
        <v>27</v>
      </c>
      <c r="H19" s="25">
        <f t="shared" si="3"/>
        <v>405</v>
      </c>
    </row>
    <row r="20" spans="1:8" ht="15.75" customHeight="1">
      <c r="A20" s="14"/>
      <c r="B20" s="14"/>
      <c r="C20" s="14"/>
      <c r="D20" s="14"/>
      <c r="E20" s="14"/>
      <c r="F20" s="16"/>
      <c r="G20" s="14"/>
    </row>
    <row r="21" spans="1:8" ht="15.75" customHeight="1">
      <c r="A21" s="14" t="s">
        <v>48</v>
      </c>
      <c r="B21" s="14" t="s">
        <v>7</v>
      </c>
      <c r="C21" s="14" t="s">
        <v>68</v>
      </c>
      <c r="D21" s="14" t="s">
        <v>70</v>
      </c>
      <c r="E21" s="20" t="s">
        <v>71</v>
      </c>
      <c r="F21" s="21">
        <v>15</v>
      </c>
      <c r="G21" s="20">
        <v>204</v>
      </c>
      <c r="H21" s="25">
        <f t="shared" ref="H21:H28" si="4">SUM(F21*G21)</f>
        <v>3060</v>
      </c>
    </row>
    <row r="22" spans="1:8" ht="15.75" customHeight="1">
      <c r="A22" s="14" t="s">
        <v>48</v>
      </c>
      <c r="B22" s="14" t="s">
        <v>7</v>
      </c>
      <c r="C22" s="14" t="s">
        <v>59</v>
      </c>
      <c r="D22" s="14" t="s">
        <v>70</v>
      </c>
      <c r="E22" s="14" t="s">
        <v>72</v>
      </c>
      <c r="F22" s="23">
        <v>14.99</v>
      </c>
      <c r="G22" s="14">
        <v>92</v>
      </c>
      <c r="H22" s="25">
        <f t="shared" si="4"/>
        <v>1379.08</v>
      </c>
    </row>
    <row r="23" spans="1:8" ht="15.75" customHeight="1">
      <c r="A23" s="14" t="s">
        <v>48</v>
      </c>
      <c r="B23" s="14" t="s">
        <v>7</v>
      </c>
      <c r="C23" s="14" t="s">
        <v>59</v>
      </c>
      <c r="D23" s="14" t="s">
        <v>70</v>
      </c>
      <c r="E23" s="14" t="s">
        <v>72</v>
      </c>
      <c r="F23" s="21">
        <v>15</v>
      </c>
      <c r="G23" s="14">
        <v>84</v>
      </c>
      <c r="H23" s="25">
        <f t="shared" si="4"/>
        <v>1260</v>
      </c>
    </row>
    <row r="24" spans="1:8" ht="15.75" customHeight="1">
      <c r="A24" s="14" t="s">
        <v>48</v>
      </c>
      <c r="B24" s="14" t="s">
        <v>7</v>
      </c>
      <c r="C24" s="14" t="s">
        <v>59</v>
      </c>
      <c r="D24" s="14" t="s">
        <v>70</v>
      </c>
      <c r="E24" s="14" t="s">
        <v>73</v>
      </c>
      <c r="F24" s="21">
        <v>15</v>
      </c>
      <c r="G24" s="14">
        <v>98</v>
      </c>
      <c r="H24" s="25">
        <f t="shared" si="4"/>
        <v>1470</v>
      </c>
    </row>
    <row r="25" spans="1:8" ht="15.75" customHeight="1">
      <c r="A25" s="14" t="s">
        <v>48</v>
      </c>
      <c r="B25" s="14" t="s">
        <v>7</v>
      </c>
      <c r="C25" s="14" t="s">
        <v>59</v>
      </c>
      <c r="D25" s="14" t="s">
        <v>70</v>
      </c>
      <c r="E25" s="10" t="s">
        <v>72</v>
      </c>
      <c r="F25" s="23">
        <v>14.99</v>
      </c>
      <c r="G25" s="14">
        <v>92</v>
      </c>
      <c r="H25" s="25">
        <f t="shared" si="4"/>
        <v>1379.08</v>
      </c>
    </row>
    <row r="26" spans="1:8" ht="15.75" customHeight="1">
      <c r="A26" s="14" t="s">
        <v>48</v>
      </c>
      <c r="B26" s="14" t="s">
        <v>7</v>
      </c>
      <c r="C26" s="14" t="s">
        <v>59</v>
      </c>
      <c r="D26" s="14" t="s">
        <v>70</v>
      </c>
      <c r="E26" s="10" t="s">
        <v>72</v>
      </c>
      <c r="F26" s="21">
        <v>15</v>
      </c>
      <c r="G26" s="14">
        <v>84</v>
      </c>
      <c r="H26" s="25">
        <f t="shared" si="4"/>
        <v>1260</v>
      </c>
    </row>
    <row r="27" spans="1:8" ht="15.75" customHeight="1">
      <c r="A27" s="14" t="s">
        <v>48</v>
      </c>
      <c r="B27" s="14" t="s">
        <v>7</v>
      </c>
      <c r="C27" s="14" t="s">
        <v>68</v>
      </c>
      <c r="D27" s="14" t="s">
        <v>70</v>
      </c>
      <c r="E27" s="10" t="s">
        <v>74</v>
      </c>
      <c r="F27" s="8">
        <v>17.989999999999998</v>
      </c>
      <c r="G27" s="14">
        <v>61</v>
      </c>
      <c r="H27" s="25">
        <f t="shared" si="4"/>
        <v>1097.3899999999999</v>
      </c>
    </row>
    <row r="28" spans="1:8" ht="15.75" customHeight="1">
      <c r="A28" s="14" t="s">
        <v>48</v>
      </c>
      <c r="B28" s="14" t="s">
        <v>7</v>
      </c>
      <c r="C28" s="14" t="s">
        <v>68</v>
      </c>
      <c r="D28" s="14" t="s">
        <v>70</v>
      </c>
      <c r="E28" s="10" t="s">
        <v>75</v>
      </c>
      <c r="F28" s="8">
        <v>15</v>
      </c>
      <c r="G28" s="14">
        <v>4</v>
      </c>
      <c r="H28" s="25">
        <f t="shared" si="4"/>
        <v>60</v>
      </c>
    </row>
    <row r="29" spans="1:8" ht="15.75" customHeight="1">
      <c r="A29" s="3"/>
      <c r="B29" s="3"/>
      <c r="C29" s="3"/>
      <c r="D29" s="3"/>
      <c r="E29" s="3"/>
      <c r="F29" s="3"/>
      <c r="G29" s="3"/>
    </row>
    <row r="30" spans="1:8" ht="15.75" customHeight="1">
      <c r="A30" s="14" t="s">
        <v>48</v>
      </c>
      <c r="B30" s="14" t="s">
        <v>76</v>
      </c>
      <c r="C30" s="14" t="s">
        <v>59</v>
      </c>
      <c r="D30" s="15">
        <v>45934</v>
      </c>
      <c r="E30" s="10" t="s">
        <v>77</v>
      </c>
      <c r="F30" s="21">
        <v>15</v>
      </c>
      <c r="G30" s="14">
        <v>59</v>
      </c>
      <c r="H30" s="25">
        <f t="shared" ref="H30:H36" si="5">SUM(F30*G30)</f>
        <v>885</v>
      </c>
    </row>
    <row r="31" spans="1:8" ht="15.75" customHeight="1">
      <c r="A31" s="14" t="s">
        <v>48</v>
      </c>
      <c r="B31" s="14" t="s">
        <v>76</v>
      </c>
      <c r="C31" s="14" t="s">
        <v>59</v>
      </c>
      <c r="D31" s="15">
        <v>45934</v>
      </c>
      <c r="E31" s="10" t="s">
        <v>78</v>
      </c>
      <c r="F31" s="21">
        <v>15</v>
      </c>
      <c r="G31" s="14">
        <v>7</v>
      </c>
      <c r="H31" s="25">
        <f t="shared" si="5"/>
        <v>105</v>
      </c>
    </row>
    <row r="32" spans="1:8" ht="15.75" customHeight="1">
      <c r="A32" s="14" t="s">
        <v>48</v>
      </c>
      <c r="B32" s="14" t="s">
        <v>76</v>
      </c>
      <c r="C32" s="14" t="s">
        <v>59</v>
      </c>
      <c r="D32" s="15">
        <v>45934</v>
      </c>
      <c r="E32" s="10" t="s">
        <v>79</v>
      </c>
      <c r="F32" s="21">
        <v>15</v>
      </c>
      <c r="G32" s="14">
        <v>18</v>
      </c>
      <c r="H32" s="25">
        <f t="shared" si="5"/>
        <v>270</v>
      </c>
    </row>
    <row r="33" spans="1:8" ht="15.75" customHeight="1">
      <c r="A33" s="14" t="s">
        <v>48</v>
      </c>
      <c r="B33" s="14" t="s">
        <v>76</v>
      </c>
      <c r="C33" s="14" t="s">
        <v>59</v>
      </c>
      <c r="D33" s="15">
        <v>45934</v>
      </c>
      <c r="E33" s="10" t="s">
        <v>80</v>
      </c>
      <c r="F33" s="23">
        <v>14.99</v>
      </c>
      <c r="G33" s="14">
        <v>3</v>
      </c>
      <c r="H33" s="25">
        <f t="shared" si="5"/>
        <v>44.97</v>
      </c>
    </row>
    <row r="34" spans="1:8" ht="15.75" customHeight="1">
      <c r="A34" s="14" t="s">
        <v>48</v>
      </c>
      <c r="B34" s="14" t="s">
        <v>76</v>
      </c>
      <c r="C34" s="14" t="s">
        <v>59</v>
      </c>
      <c r="D34" s="15">
        <v>45934</v>
      </c>
      <c r="E34" s="10" t="s">
        <v>81</v>
      </c>
      <c r="F34" s="23">
        <v>14.99</v>
      </c>
      <c r="G34" s="14">
        <v>9</v>
      </c>
      <c r="H34" s="25">
        <f t="shared" si="5"/>
        <v>134.91</v>
      </c>
    </row>
    <row r="35" spans="1:8" ht="15.75" customHeight="1">
      <c r="A35" s="14" t="s">
        <v>48</v>
      </c>
      <c r="B35" s="14" t="s">
        <v>76</v>
      </c>
      <c r="C35" s="14" t="s">
        <v>59</v>
      </c>
      <c r="D35" s="15">
        <v>45934</v>
      </c>
      <c r="E35" s="10" t="s">
        <v>82</v>
      </c>
      <c r="F35" s="11">
        <v>8</v>
      </c>
      <c r="G35" s="14">
        <v>4</v>
      </c>
      <c r="H35" s="25">
        <f t="shared" si="5"/>
        <v>32</v>
      </c>
    </row>
    <row r="36" spans="1:8" ht="15.75" customHeight="1">
      <c r="A36" s="14" t="s">
        <v>48</v>
      </c>
      <c r="B36" s="14" t="s">
        <v>76</v>
      </c>
      <c r="C36" s="14" t="s">
        <v>59</v>
      </c>
      <c r="D36" s="15">
        <v>45934</v>
      </c>
      <c r="E36" s="10" t="s">
        <v>83</v>
      </c>
      <c r="F36" s="23">
        <v>14.99</v>
      </c>
      <c r="G36" s="14">
        <v>3</v>
      </c>
      <c r="H36" s="25">
        <f t="shared" si="5"/>
        <v>44.97</v>
      </c>
    </row>
    <row r="37" spans="1:8" ht="15.75" customHeight="1">
      <c r="A37" s="3"/>
      <c r="B37" s="3"/>
      <c r="C37" s="3"/>
      <c r="D37" s="3"/>
      <c r="E37" s="3"/>
      <c r="F37" s="3"/>
      <c r="G37" s="3"/>
    </row>
    <row r="38" spans="1:8" ht="15.75" customHeight="1">
      <c r="A38" s="14" t="s">
        <v>48</v>
      </c>
      <c r="B38" s="14" t="s">
        <v>84</v>
      </c>
      <c r="C38" s="14" t="s">
        <v>59</v>
      </c>
      <c r="D38" s="15">
        <v>45934</v>
      </c>
      <c r="E38" s="10" t="s">
        <v>85</v>
      </c>
      <c r="F38" s="21">
        <v>8</v>
      </c>
      <c r="G38" s="14">
        <v>11</v>
      </c>
      <c r="H38" s="25">
        <f t="shared" ref="H38:H41" si="6">SUM(F38*G38)</f>
        <v>88</v>
      </c>
    </row>
    <row r="39" spans="1:8" ht="15.75" customHeight="1">
      <c r="A39" s="14" t="s">
        <v>48</v>
      </c>
      <c r="B39" s="14" t="s">
        <v>84</v>
      </c>
      <c r="C39" s="14" t="s">
        <v>59</v>
      </c>
      <c r="D39" s="15">
        <v>45934</v>
      </c>
      <c r="E39" s="10" t="s">
        <v>86</v>
      </c>
      <c r="F39" s="23">
        <v>14.99</v>
      </c>
      <c r="G39" s="14">
        <v>19</v>
      </c>
      <c r="H39" s="25">
        <f t="shared" si="6"/>
        <v>284.81</v>
      </c>
    </row>
    <row r="40" spans="1:8" ht="15.75" customHeight="1">
      <c r="A40" s="14" t="s">
        <v>48</v>
      </c>
      <c r="B40" s="14" t="s">
        <v>84</v>
      </c>
      <c r="C40" s="14" t="s">
        <v>59</v>
      </c>
      <c r="D40" s="15">
        <v>45934</v>
      </c>
      <c r="E40" s="10" t="s">
        <v>87</v>
      </c>
      <c r="F40" s="21">
        <v>15</v>
      </c>
      <c r="G40" s="14">
        <v>94</v>
      </c>
      <c r="H40" s="25">
        <f t="shared" si="6"/>
        <v>1410</v>
      </c>
    </row>
    <row r="41" spans="1:8" ht="15.75" customHeight="1">
      <c r="A41" s="14" t="s">
        <v>48</v>
      </c>
      <c r="B41" s="14" t="s">
        <v>84</v>
      </c>
      <c r="C41" s="14" t="s">
        <v>68</v>
      </c>
      <c r="D41" s="15">
        <v>45934</v>
      </c>
      <c r="E41" s="10" t="s">
        <v>88</v>
      </c>
      <c r="F41" s="21">
        <v>15</v>
      </c>
      <c r="G41" s="14">
        <v>48</v>
      </c>
      <c r="H41" s="25">
        <f t="shared" si="6"/>
        <v>720</v>
      </c>
    </row>
    <row r="42" spans="1:8" ht="15.75" customHeight="1">
      <c r="A42" s="3"/>
      <c r="B42" s="3"/>
      <c r="C42" s="3"/>
      <c r="D42" s="3"/>
      <c r="E42" s="3"/>
      <c r="F42" s="3"/>
      <c r="G42" s="3"/>
    </row>
    <row r="43" spans="1:8" ht="15.75" customHeight="1">
      <c r="A43" s="14" t="s">
        <v>48</v>
      </c>
      <c r="B43" s="14" t="s">
        <v>89</v>
      </c>
      <c r="C43" s="14" t="s">
        <v>59</v>
      </c>
      <c r="D43" s="14" t="s">
        <v>90</v>
      </c>
      <c r="E43" s="10" t="s">
        <v>91</v>
      </c>
      <c r="F43" s="23">
        <v>17.989999999999998</v>
      </c>
      <c r="G43" s="14">
        <v>9</v>
      </c>
      <c r="H43" s="25">
        <f t="shared" ref="H43:H48" si="7">SUM(F43*G43)</f>
        <v>161.91</v>
      </c>
    </row>
    <row r="44" spans="1:8" ht="15.75" customHeight="1">
      <c r="A44" s="14" t="s">
        <v>48</v>
      </c>
      <c r="B44" s="14" t="s">
        <v>92</v>
      </c>
      <c r="C44" s="14" t="s">
        <v>59</v>
      </c>
      <c r="D44" s="15">
        <v>45757</v>
      </c>
      <c r="E44" s="10" t="s">
        <v>91</v>
      </c>
      <c r="F44" s="23">
        <v>17.989999999999998</v>
      </c>
      <c r="G44" s="14">
        <v>3</v>
      </c>
      <c r="H44" s="25">
        <f t="shared" si="7"/>
        <v>53.97</v>
      </c>
    </row>
    <row r="45" spans="1:8" ht="15.75" customHeight="1">
      <c r="A45" s="14" t="s">
        <v>48</v>
      </c>
      <c r="B45" s="14" t="s">
        <v>93</v>
      </c>
      <c r="C45" s="14" t="s">
        <v>59</v>
      </c>
      <c r="D45" s="15">
        <v>45934</v>
      </c>
      <c r="E45" s="10" t="s">
        <v>94</v>
      </c>
      <c r="F45" s="23">
        <v>17.989999999999998</v>
      </c>
      <c r="G45" s="14">
        <v>11</v>
      </c>
      <c r="H45" s="25">
        <f t="shared" si="7"/>
        <v>197.89</v>
      </c>
    </row>
    <row r="46" spans="1:8" ht="15.75" customHeight="1">
      <c r="A46" s="14" t="s">
        <v>48</v>
      </c>
      <c r="B46" s="14" t="s">
        <v>95</v>
      </c>
      <c r="C46" s="14" t="s">
        <v>59</v>
      </c>
      <c r="D46" s="15">
        <v>45755</v>
      </c>
      <c r="E46" s="10" t="s">
        <v>94</v>
      </c>
      <c r="F46" s="23">
        <v>17.989999999999998</v>
      </c>
      <c r="G46" s="14">
        <v>6</v>
      </c>
      <c r="H46" s="25">
        <f t="shared" si="7"/>
        <v>107.94</v>
      </c>
    </row>
    <row r="47" spans="1:8" ht="15.75" customHeight="1">
      <c r="A47" s="14" t="s">
        <v>48</v>
      </c>
      <c r="B47" s="14" t="s">
        <v>95</v>
      </c>
      <c r="C47" s="14" t="s">
        <v>59</v>
      </c>
      <c r="D47" s="15">
        <v>45755</v>
      </c>
      <c r="E47" s="10" t="s">
        <v>96</v>
      </c>
      <c r="F47" s="23">
        <v>14.99</v>
      </c>
      <c r="G47" s="14">
        <v>11</v>
      </c>
      <c r="H47" s="25">
        <f t="shared" si="7"/>
        <v>164.89000000000001</v>
      </c>
    </row>
    <row r="48" spans="1:8" ht="15.75" customHeight="1">
      <c r="A48" s="14" t="s">
        <v>48</v>
      </c>
      <c r="B48" s="14" t="s">
        <v>95</v>
      </c>
      <c r="C48" s="14" t="s">
        <v>68</v>
      </c>
      <c r="D48" s="15">
        <v>45755</v>
      </c>
      <c r="E48" s="10" t="s">
        <v>97</v>
      </c>
      <c r="F48" s="23">
        <v>17.989999999999998</v>
      </c>
      <c r="G48" s="14">
        <v>2</v>
      </c>
      <c r="H48" s="25">
        <f t="shared" si="7"/>
        <v>35.979999999999997</v>
      </c>
    </row>
    <row r="49" spans="1:8" ht="15.75" customHeight="1">
      <c r="A49" s="3"/>
      <c r="B49" s="3"/>
      <c r="C49" s="3"/>
      <c r="D49" s="3"/>
      <c r="E49" s="3"/>
      <c r="F49" s="3"/>
      <c r="G49" s="3"/>
    </row>
    <row r="50" spans="1:8" ht="15.75" customHeight="1">
      <c r="A50" s="14" t="s">
        <v>9</v>
      </c>
      <c r="B50" s="14" t="s">
        <v>7</v>
      </c>
      <c r="C50" s="14" t="s">
        <v>68</v>
      </c>
      <c r="D50" s="15">
        <v>45820</v>
      </c>
      <c r="E50" s="20" t="s">
        <v>98</v>
      </c>
      <c r="F50" s="21">
        <v>20</v>
      </c>
      <c r="G50" s="20">
        <v>28</v>
      </c>
      <c r="H50" s="25">
        <f t="shared" ref="H50:H55" si="8">SUM(F50*G50)</f>
        <v>560</v>
      </c>
    </row>
    <row r="51" spans="1:8" ht="15.75" customHeight="1">
      <c r="A51" s="14" t="s">
        <v>9</v>
      </c>
      <c r="B51" s="14" t="s">
        <v>7</v>
      </c>
      <c r="C51" s="14" t="s">
        <v>68</v>
      </c>
      <c r="D51" s="14" t="s">
        <v>99</v>
      </c>
      <c r="E51" s="20" t="s">
        <v>72</v>
      </c>
      <c r="F51" s="21">
        <v>18</v>
      </c>
      <c r="G51" s="20">
        <v>7</v>
      </c>
      <c r="H51" s="25">
        <f t="shared" si="8"/>
        <v>126</v>
      </c>
    </row>
    <row r="52" spans="1:8" ht="15.75" customHeight="1">
      <c r="A52" s="14" t="s">
        <v>9</v>
      </c>
      <c r="B52" s="14" t="s">
        <v>7</v>
      </c>
      <c r="C52" s="14" t="s">
        <v>68</v>
      </c>
      <c r="D52" s="14" t="s">
        <v>100</v>
      </c>
      <c r="E52" s="20" t="s">
        <v>72</v>
      </c>
      <c r="F52" s="21">
        <v>20</v>
      </c>
      <c r="G52" s="20">
        <v>12</v>
      </c>
      <c r="H52" s="25">
        <f t="shared" si="8"/>
        <v>240</v>
      </c>
    </row>
    <row r="53" spans="1:8">
      <c r="A53" s="14" t="s">
        <v>9</v>
      </c>
      <c r="B53" s="14" t="s">
        <v>7</v>
      </c>
      <c r="C53" s="14" t="s">
        <v>68</v>
      </c>
      <c r="D53" s="14" t="s">
        <v>100</v>
      </c>
      <c r="E53" s="20" t="s">
        <v>72</v>
      </c>
      <c r="F53" s="21">
        <v>18</v>
      </c>
      <c r="G53" s="20">
        <v>3</v>
      </c>
      <c r="H53" s="25">
        <f t="shared" si="8"/>
        <v>54</v>
      </c>
    </row>
    <row r="54" spans="1:8">
      <c r="A54" s="14" t="s">
        <v>9</v>
      </c>
      <c r="B54" s="14" t="s">
        <v>7</v>
      </c>
      <c r="C54" s="14" t="s">
        <v>68</v>
      </c>
      <c r="D54" s="15">
        <v>45820</v>
      </c>
      <c r="E54" s="20" t="s">
        <v>72</v>
      </c>
      <c r="F54" s="21">
        <v>22</v>
      </c>
      <c r="G54" s="20">
        <v>3</v>
      </c>
      <c r="H54" s="25">
        <f t="shared" si="8"/>
        <v>66</v>
      </c>
    </row>
    <row r="55" spans="1:8">
      <c r="A55" s="14" t="s">
        <v>9</v>
      </c>
      <c r="B55" s="14" t="s">
        <v>7</v>
      </c>
      <c r="C55" s="14" t="s">
        <v>68</v>
      </c>
      <c r="D55" s="15">
        <v>45820</v>
      </c>
      <c r="E55" s="20" t="s">
        <v>72</v>
      </c>
      <c r="F55" s="21">
        <v>18</v>
      </c>
      <c r="G55" s="20">
        <v>6</v>
      </c>
      <c r="H55" s="25">
        <f t="shared" si="8"/>
        <v>108</v>
      </c>
    </row>
    <row r="56" spans="1:8">
      <c r="A56" s="14" t="s">
        <v>9</v>
      </c>
      <c r="B56" s="14" t="s">
        <v>7</v>
      </c>
      <c r="C56" s="14" t="s">
        <v>59</v>
      </c>
      <c r="D56" s="15">
        <v>45820</v>
      </c>
      <c r="E56" s="20" t="s">
        <v>101</v>
      </c>
      <c r="F56" s="21">
        <v>20</v>
      </c>
      <c r="G56" s="20">
        <v>1</v>
      </c>
    </row>
    <row r="57" spans="1:8">
      <c r="A57" s="14"/>
      <c r="B57" s="14"/>
      <c r="C57" s="14"/>
      <c r="D57" s="14"/>
      <c r="E57" s="20"/>
      <c r="F57" s="21"/>
      <c r="G57" s="20"/>
    </row>
    <row r="58" spans="1:8">
      <c r="A58" s="14" t="s">
        <v>9</v>
      </c>
      <c r="B58" s="14" t="s">
        <v>8</v>
      </c>
      <c r="C58" s="14" t="s">
        <v>59</v>
      </c>
      <c r="D58" s="15">
        <v>45787</v>
      </c>
      <c r="E58" s="20" t="s">
        <v>102</v>
      </c>
      <c r="F58" s="21">
        <v>15</v>
      </c>
      <c r="G58" s="20">
        <v>28</v>
      </c>
      <c r="H58" s="25">
        <f t="shared" ref="H58:H61" si="9">SUM(F58*G58)</f>
        <v>420</v>
      </c>
    </row>
    <row r="59" spans="1:8">
      <c r="A59" s="14" t="s">
        <v>9</v>
      </c>
      <c r="B59" s="14" t="s">
        <v>8</v>
      </c>
      <c r="C59" s="14" t="s">
        <v>59</v>
      </c>
      <c r="D59" s="15">
        <v>45787</v>
      </c>
      <c r="E59" s="20" t="s">
        <v>103</v>
      </c>
      <c r="F59" s="21">
        <v>15</v>
      </c>
      <c r="G59" s="20">
        <v>4</v>
      </c>
      <c r="H59" s="25">
        <f t="shared" si="9"/>
        <v>60</v>
      </c>
    </row>
    <row r="60" spans="1:8">
      <c r="A60" s="14" t="s">
        <v>9</v>
      </c>
      <c r="B60" s="14" t="s">
        <v>8</v>
      </c>
      <c r="C60" s="14" t="s">
        <v>59</v>
      </c>
      <c r="D60" s="15">
        <v>45787</v>
      </c>
      <c r="E60" s="20" t="s">
        <v>104</v>
      </c>
      <c r="F60" s="21">
        <v>20</v>
      </c>
      <c r="G60" s="20">
        <v>5</v>
      </c>
      <c r="H60" s="25">
        <f t="shared" si="9"/>
        <v>100</v>
      </c>
    </row>
    <row r="61" spans="1:8">
      <c r="A61" s="14" t="s">
        <v>9</v>
      </c>
      <c r="B61" s="14" t="s">
        <v>8</v>
      </c>
      <c r="C61" s="14" t="s">
        <v>59</v>
      </c>
      <c r="D61" s="15">
        <v>45787</v>
      </c>
      <c r="E61" s="20" t="s">
        <v>105</v>
      </c>
      <c r="F61" s="21">
        <v>20</v>
      </c>
      <c r="G61" s="20">
        <v>38</v>
      </c>
      <c r="H61" s="25">
        <f t="shared" si="9"/>
        <v>760</v>
      </c>
    </row>
    <row r="62" spans="1:8">
      <c r="A62" s="14"/>
      <c r="B62" s="14"/>
      <c r="C62" s="14"/>
      <c r="D62" s="15"/>
      <c r="E62" s="20"/>
      <c r="F62" s="21"/>
      <c r="G62" s="20"/>
    </row>
    <row r="63" spans="1:8">
      <c r="A63" s="14" t="s">
        <v>9</v>
      </c>
      <c r="B63" s="14" t="s">
        <v>106</v>
      </c>
      <c r="C63" s="14" t="s">
        <v>68</v>
      </c>
      <c r="D63" s="14" t="s">
        <v>107</v>
      </c>
      <c r="E63" s="20" t="s">
        <v>91</v>
      </c>
      <c r="F63" s="21">
        <v>18</v>
      </c>
      <c r="G63" s="20">
        <v>1</v>
      </c>
      <c r="H63" s="25">
        <f>SUM(F63*G63)</f>
        <v>18</v>
      </c>
    </row>
    <row r="64" spans="1:8">
      <c r="A64" s="3"/>
      <c r="B64" s="3"/>
      <c r="C64" s="3"/>
      <c r="D64" s="3"/>
      <c r="E64" s="3"/>
      <c r="F64" s="3"/>
      <c r="G64" s="3"/>
      <c r="H64" s="25"/>
    </row>
    <row r="65" spans="1:8">
      <c r="A65" s="10" t="s">
        <v>108</v>
      </c>
      <c r="B65" s="10" t="s">
        <v>76</v>
      </c>
      <c r="C65" s="10" t="s">
        <v>59</v>
      </c>
      <c r="D65" s="24">
        <v>45934</v>
      </c>
      <c r="E65" s="10" t="s">
        <v>79</v>
      </c>
      <c r="F65" s="11">
        <v>8</v>
      </c>
      <c r="G65" s="10">
        <v>37</v>
      </c>
      <c r="H65" s="25">
        <f>SUM(F65*G65)</f>
        <v>296</v>
      </c>
    </row>
    <row r="66" spans="1:8">
      <c r="A66" s="10"/>
      <c r="B66" s="10"/>
      <c r="C66" s="10"/>
      <c r="D66" s="24"/>
      <c r="E66" s="10"/>
      <c r="F66" s="11"/>
      <c r="G66" s="10"/>
    </row>
    <row r="67" spans="1:8">
      <c r="A67" s="10" t="s">
        <v>108</v>
      </c>
      <c r="B67" s="10" t="s">
        <v>84</v>
      </c>
      <c r="C67" s="10" t="s">
        <v>59</v>
      </c>
      <c r="D67" s="24">
        <v>45934</v>
      </c>
      <c r="E67" s="10" t="s">
        <v>109</v>
      </c>
      <c r="F67" s="11">
        <v>8</v>
      </c>
      <c r="G67" s="10">
        <v>2</v>
      </c>
      <c r="H67" s="25">
        <f t="shared" ref="H67:H68" si="10">SUM(F67*G67)</f>
        <v>16</v>
      </c>
    </row>
    <row r="68" spans="1:8">
      <c r="A68" s="10" t="s">
        <v>108</v>
      </c>
      <c r="B68" s="10" t="s">
        <v>110</v>
      </c>
      <c r="C68" s="10" t="s">
        <v>68</v>
      </c>
      <c r="D68" s="10" t="s">
        <v>111</v>
      </c>
      <c r="E68" s="10" t="s">
        <v>112</v>
      </c>
      <c r="F68" s="11">
        <v>8</v>
      </c>
      <c r="G68" s="10">
        <v>54</v>
      </c>
      <c r="H68" s="25">
        <f t="shared" si="10"/>
        <v>432</v>
      </c>
    </row>
    <row r="69" spans="1:8">
      <c r="A69" s="10"/>
      <c r="B69" s="10"/>
      <c r="C69" s="10"/>
      <c r="D69" s="24"/>
      <c r="E69" s="10"/>
      <c r="F69" s="11"/>
      <c r="G69" s="10"/>
    </row>
    <row r="70" spans="1:8">
      <c r="A70" s="10" t="s">
        <v>108</v>
      </c>
      <c r="B70" s="10" t="s">
        <v>7</v>
      </c>
      <c r="C70" s="10" t="s">
        <v>57</v>
      </c>
      <c r="D70" s="10" t="s">
        <v>70</v>
      </c>
      <c r="E70" s="10" t="s">
        <v>113</v>
      </c>
      <c r="F70" s="11">
        <v>10</v>
      </c>
      <c r="G70" s="10">
        <v>9</v>
      </c>
      <c r="H70" s="25">
        <f t="shared" ref="H70:H72" si="11">SUM(F70*G70)</f>
        <v>90</v>
      </c>
    </row>
    <row r="71" spans="1:8">
      <c r="A71" s="10" t="s">
        <v>108</v>
      </c>
      <c r="B71" s="10" t="s">
        <v>7</v>
      </c>
      <c r="C71" s="10" t="s">
        <v>59</v>
      </c>
      <c r="D71" s="10" t="s">
        <v>70</v>
      </c>
      <c r="E71" s="10" t="s">
        <v>113</v>
      </c>
      <c r="F71" s="11">
        <v>10</v>
      </c>
      <c r="G71" s="10">
        <v>15</v>
      </c>
      <c r="H71" s="25">
        <f t="shared" si="11"/>
        <v>150</v>
      </c>
    </row>
    <row r="72" spans="1:8">
      <c r="A72" s="10" t="s">
        <v>108</v>
      </c>
      <c r="B72" s="10" t="s">
        <v>7</v>
      </c>
      <c r="C72" s="10" t="s">
        <v>59</v>
      </c>
      <c r="D72" s="10" t="s">
        <v>114</v>
      </c>
      <c r="E72" s="10" t="s">
        <v>115</v>
      </c>
      <c r="F72" s="11">
        <v>8</v>
      </c>
      <c r="G72" s="10">
        <v>26</v>
      </c>
      <c r="H72" s="25">
        <f t="shared" si="11"/>
        <v>208</v>
      </c>
    </row>
    <row r="73" spans="1:8">
      <c r="A73" s="10"/>
      <c r="B73" s="10"/>
      <c r="C73" s="10"/>
      <c r="D73" s="24"/>
      <c r="E73" s="10"/>
      <c r="F73" s="11"/>
      <c r="G73" s="10"/>
    </row>
    <row r="74" spans="1:8">
      <c r="A74" s="14" t="s">
        <v>116</v>
      </c>
      <c r="B74" s="14" t="s">
        <v>8</v>
      </c>
      <c r="C74" s="14" t="s">
        <v>59</v>
      </c>
      <c r="D74" s="15">
        <v>45787</v>
      </c>
      <c r="E74" s="20" t="s">
        <v>117</v>
      </c>
      <c r="F74" s="21">
        <v>8</v>
      </c>
      <c r="G74" s="20">
        <v>15</v>
      </c>
      <c r="H74" s="25">
        <f t="shared" ref="H74:H77" si="12">SUM(F74*G74)</f>
        <v>120</v>
      </c>
    </row>
    <row r="75" spans="1:8">
      <c r="A75" s="14" t="s">
        <v>116</v>
      </c>
      <c r="B75" s="14" t="s">
        <v>8</v>
      </c>
      <c r="C75" s="14" t="s">
        <v>59</v>
      </c>
      <c r="D75" s="15">
        <v>45787</v>
      </c>
      <c r="E75" s="20" t="s">
        <v>118</v>
      </c>
      <c r="F75" s="21">
        <v>8</v>
      </c>
      <c r="G75" s="20">
        <v>15</v>
      </c>
      <c r="H75" s="25">
        <f t="shared" si="12"/>
        <v>120</v>
      </c>
    </row>
    <row r="76" spans="1:8">
      <c r="A76" s="14" t="s">
        <v>116</v>
      </c>
      <c r="B76" s="14" t="s">
        <v>8</v>
      </c>
      <c r="C76" s="14" t="s">
        <v>59</v>
      </c>
      <c r="D76" s="15">
        <v>45787</v>
      </c>
      <c r="E76" s="20" t="s">
        <v>119</v>
      </c>
      <c r="F76" s="21">
        <v>10</v>
      </c>
      <c r="G76" s="20">
        <v>5</v>
      </c>
      <c r="H76" s="25">
        <f t="shared" si="12"/>
        <v>50</v>
      </c>
    </row>
    <row r="77" spans="1:8">
      <c r="A77" s="14" t="s">
        <v>116</v>
      </c>
      <c r="B77" s="14" t="s">
        <v>8</v>
      </c>
      <c r="C77" s="14" t="s">
        <v>68</v>
      </c>
      <c r="D77" s="15">
        <v>45787</v>
      </c>
      <c r="E77" s="20" t="s">
        <v>119</v>
      </c>
      <c r="F77" s="21">
        <v>10</v>
      </c>
      <c r="G77" s="20">
        <v>17</v>
      </c>
      <c r="H77" s="25">
        <f t="shared" si="12"/>
        <v>170</v>
      </c>
    </row>
    <row r="78" spans="1:8">
      <c r="A78" s="10"/>
      <c r="B78" s="10"/>
      <c r="C78" s="10"/>
      <c r="D78" s="24"/>
      <c r="E78" s="10"/>
      <c r="F78" s="21"/>
      <c r="G78" s="20"/>
    </row>
    <row r="79" spans="1:8">
      <c r="A79" s="14" t="s">
        <v>29</v>
      </c>
      <c r="B79" s="14" t="s">
        <v>120</v>
      </c>
      <c r="C79" s="14" t="s">
        <v>59</v>
      </c>
      <c r="D79" s="14" t="s">
        <v>121</v>
      </c>
      <c r="E79" s="20" t="s">
        <v>101</v>
      </c>
      <c r="F79" s="23">
        <v>12.95</v>
      </c>
      <c r="G79" s="20">
        <v>91</v>
      </c>
      <c r="H79" s="25">
        <f t="shared" ref="H79:H83" si="13">SUM(F79*G79)</f>
        <v>1178.45</v>
      </c>
    </row>
    <row r="80" spans="1:8">
      <c r="A80" s="14" t="s">
        <v>29</v>
      </c>
      <c r="B80" s="14" t="s">
        <v>120</v>
      </c>
      <c r="C80" s="14" t="s">
        <v>59</v>
      </c>
      <c r="D80" s="14" t="s">
        <v>122</v>
      </c>
      <c r="E80" s="20" t="s">
        <v>101</v>
      </c>
      <c r="F80" s="23">
        <v>12.95</v>
      </c>
      <c r="G80" s="20">
        <v>100</v>
      </c>
      <c r="H80" s="25">
        <f t="shared" si="13"/>
        <v>1295</v>
      </c>
    </row>
    <row r="81" spans="1:8">
      <c r="A81" s="10" t="s">
        <v>29</v>
      </c>
      <c r="B81" s="10" t="s">
        <v>8</v>
      </c>
      <c r="C81" s="10" t="s">
        <v>68</v>
      </c>
      <c r="D81" s="14" t="s">
        <v>121</v>
      </c>
      <c r="E81" s="10" t="s">
        <v>123</v>
      </c>
      <c r="F81" s="11">
        <v>10</v>
      </c>
      <c r="G81" s="10">
        <v>3</v>
      </c>
      <c r="H81" s="25">
        <f t="shared" si="13"/>
        <v>30</v>
      </c>
    </row>
    <row r="82" spans="1:8">
      <c r="A82" s="10" t="s">
        <v>29</v>
      </c>
      <c r="B82" s="10" t="s">
        <v>7</v>
      </c>
      <c r="C82" s="10" t="s">
        <v>68</v>
      </c>
      <c r="D82" s="14" t="s">
        <v>122</v>
      </c>
      <c r="E82" s="10" t="s">
        <v>124</v>
      </c>
      <c r="F82" s="23">
        <v>14.95</v>
      </c>
      <c r="G82" s="10">
        <v>4</v>
      </c>
      <c r="H82" s="25">
        <f t="shared" si="13"/>
        <v>59.8</v>
      </c>
    </row>
    <row r="83" spans="1:8">
      <c r="A83" s="10" t="s">
        <v>29</v>
      </c>
      <c r="B83" s="10" t="s">
        <v>7</v>
      </c>
      <c r="C83" s="10" t="s">
        <v>68</v>
      </c>
      <c r="D83" s="14" t="s">
        <v>122</v>
      </c>
      <c r="E83" s="10" t="s">
        <v>125</v>
      </c>
      <c r="F83" s="23">
        <v>16.95</v>
      </c>
      <c r="G83" s="10">
        <v>19</v>
      </c>
      <c r="H83" s="25">
        <f t="shared" si="13"/>
        <v>322.05</v>
      </c>
    </row>
    <row r="84" spans="1:8">
      <c r="A84" s="10"/>
      <c r="B84" s="10"/>
      <c r="C84" s="10"/>
      <c r="D84" s="24"/>
      <c r="E84" s="10"/>
      <c r="F84" s="11"/>
      <c r="G84" s="10"/>
    </row>
    <row r="85" spans="1:8">
      <c r="A85" s="10" t="s">
        <v>12</v>
      </c>
      <c r="B85" s="10" t="s">
        <v>8</v>
      </c>
      <c r="C85" s="10" t="s">
        <v>68</v>
      </c>
      <c r="D85" s="24">
        <v>45818</v>
      </c>
      <c r="E85" s="10" t="s">
        <v>126</v>
      </c>
      <c r="F85" s="11">
        <v>22</v>
      </c>
      <c r="G85" s="10">
        <v>3</v>
      </c>
      <c r="H85" s="25">
        <f t="shared" ref="H85:H88" si="14">SUM(F85*G85)</f>
        <v>66</v>
      </c>
    </row>
    <row r="86" spans="1:8">
      <c r="A86" s="10" t="s">
        <v>12</v>
      </c>
      <c r="B86" s="10" t="s">
        <v>10</v>
      </c>
      <c r="C86" s="10" t="s">
        <v>68</v>
      </c>
      <c r="D86" s="10" t="s">
        <v>127</v>
      </c>
      <c r="E86" s="10" t="s">
        <v>128</v>
      </c>
      <c r="F86" s="11">
        <v>14</v>
      </c>
      <c r="G86" s="10">
        <v>12</v>
      </c>
      <c r="H86" s="25">
        <f t="shared" si="14"/>
        <v>168</v>
      </c>
    </row>
    <row r="87" spans="1:8">
      <c r="A87" s="10" t="s">
        <v>12</v>
      </c>
      <c r="B87" s="10" t="s">
        <v>120</v>
      </c>
      <c r="C87" s="10" t="s">
        <v>68</v>
      </c>
      <c r="D87" s="10" t="s">
        <v>129</v>
      </c>
      <c r="E87" s="24">
        <v>45881</v>
      </c>
      <c r="F87" s="11">
        <v>24</v>
      </c>
      <c r="G87" s="10">
        <v>17</v>
      </c>
      <c r="H87" s="25">
        <f t="shared" si="14"/>
        <v>408</v>
      </c>
    </row>
    <row r="88" spans="1:8">
      <c r="A88" s="10" t="s">
        <v>12</v>
      </c>
      <c r="B88" s="10" t="s">
        <v>120</v>
      </c>
      <c r="C88" s="10" t="s">
        <v>68</v>
      </c>
      <c r="D88" s="10" t="s">
        <v>130</v>
      </c>
      <c r="E88" s="24">
        <v>45881</v>
      </c>
      <c r="F88" s="11">
        <v>24</v>
      </c>
      <c r="G88" s="10">
        <v>14</v>
      </c>
      <c r="H88" s="25">
        <f t="shared" si="14"/>
        <v>336</v>
      </c>
    </row>
    <row r="89" spans="1:8">
      <c r="A89" s="10"/>
      <c r="B89" s="10"/>
      <c r="C89" s="3"/>
      <c r="D89" s="3"/>
      <c r="E89" s="3"/>
      <c r="F89" s="3"/>
      <c r="G89" s="3"/>
    </row>
    <row r="90" spans="1:8">
      <c r="A90" s="10"/>
      <c r="B90" s="10"/>
      <c r="C90" s="3"/>
      <c r="D90" s="3"/>
      <c r="E90" s="3"/>
      <c r="F90" s="3"/>
      <c r="G90" s="3"/>
    </row>
    <row r="91" spans="1:8">
      <c r="A91" s="3"/>
      <c r="B91" s="3"/>
      <c r="C91" s="3"/>
      <c r="D91" s="3"/>
      <c r="E91" s="3"/>
      <c r="F91" s="3"/>
      <c r="G91" s="3"/>
    </row>
    <row r="92" spans="1:8">
      <c r="A92" s="3"/>
      <c r="B92" s="3"/>
      <c r="C92" s="3"/>
      <c r="D92" s="3"/>
      <c r="E92" s="3"/>
      <c r="F92" s="3"/>
      <c r="G92" s="3"/>
    </row>
    <row r="93" spans="1:8">
      <c r="A93" s="3"/>
      <c r="B93" s="3"/>
      <c r="C93" s="3"/>
      <c r="D93" s="3"/>
      <c r="E93" s="3"/>
      <c r="F93" s="3"/>
      <c r="G93" s="3"/>
    </row>
    <row r="94" spans="1:8">
      <c r="A94" s="3"/>
      <c r="B94" s="3"/>
      <c r="C94" s="3"/>
      <c r="D94" s="3"/>
      <c r="E94" s="3"/>
      <c r="F94" s="3"/>
      <c r="G94" s="3"/>
    </row>
    <row r="95" spans="1:8">
      <c r="A95" s="3"/>
      <c r="B95" s="3"/>
      <c r="C95" s="3"/>
      <c r="D95" s="3"/>
      <c r="E95" s="3"/>
      <c r="F95" s="3"/>
      <c r="G95" s="3"/>
    </row>
    <row r="96" spans="1:8">
      <c r="A96" s="3"/>
      <c r="B96" s="3"/>
      <c r="C96" s="3"/>
      <c r="D96" s="3"/>
      <c r="E96" s="3"/>
      <c r="F96" s="3"/>
      <c r="G96" s="3"/>
    </row>
    <row r="97" spans="1:7">
      <c r="A97" s="3"/>
      <c r="B97" s="3"/>
      <c r="C97" s="3"/>
      <c r="D97" s="3"/>
      <c r="E97" s="3"/>
      <c r="F97" s="3"/>
      <c r="G97" s="3"/>
    </row>
    <row r="98" spans="1:7">
      <c r="A98" s="3"/>
      <c r="B98" s="3"/>
      <c r="C98" s="3"/>
      <c r="D98" s="3"/>
      <c r="E98" s="3"/>
      <c r="F98" s="3"/>
      <c r="G98" s="3"/>
    </row>
    <row r="99" spans="1:7">
      <c r="A99" s="3"/>
      <c r="B99" s="3"/>
      <c r="C99" s="3"/>
      <c r="D99" s="3"/>
      <c r="E99" s="3"/>
      <c r="F99" s="3"/>
      <c r="G99" s="3"/>
    </row>
    <row r="100" spans="1:7">
      <c r="A100" s="3"/>
      <c r="B100" s="3"/>
      <c r="C100" s="3"/>
      <c r="D100" s="3"/>
      <c r="E100" s="3"/>
      <c r="F100" s="3"/>
      <c r="G100" s="3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workbookViewId="0">
      <selection activeCell="G1" sqref="G1"/>
    </sheetView>
  </sheetViews>
  <sheetFormatPr defaultColWidth="12.6640625" defaultRowHeight="15"/>
  <cols>
    <col min="1" max="6" width="18.77734375" customWidth="1"/>
    <col min="9" max="9" width="14.6640625" customWidth="1"/>
  </cols>
  <sheetData>
    <row r="1" spans="1:12" ht="15.75" customHeight="1">
      <c r="A1" s="12" t="s">
        <v>40</v>
      </c>
      <c r="B1" s="12" t="s">
        <v>41</v>
      </c>
      <c r="C1" s="12" t="s">
        <v>42</v>
      </c>
      <c r="D1" s="12" t="s">
        <v>43</v>
      </c>
      <c r="E1" s="13" t="s">
        <v>45</v>
      </c>
      <c r="F1" s="12" t="s">
        <v>46</v>
      </c>
      <c r="G1" s="12" t="s">
        <v>412</v>
      </c>
      <c r="I1" s="58" t="s">
        <v>4</v>
      </c>
      <c r="J1" s="58" t="s">
        <v>1</v>
      </c>
      <c r="K1" s="58" t="s">
        <v>2</v>
      </c>
      <c r="L1" s="58" t="s">
        <v>3</v>
      </c>
    </row>
    <row r="2" spans="1:12" ht="15.75" customHeight="1">
      <c r="A2" s="59" t="s">
        <v>25</v>
      </c>
      <c r="B2" s="59" t="s">
        <v>378</v>
      </c>
      <c r="C2" s="59" t="s">
        <v>394</v>
      </c>
      <c r="D2" s="20" t="s">
        <v>291</v>
      </c>
      <c r="E2" s="21">
        <v>25</v>
      </c>
      <c r="F2" s="20">
        <v>9</v>
      </c>
      <c r="G2" s="5">
        <f t="shared" ref="G2:G4" si="0">SUM(E2*F2)</f>
        <v>225</v>
      </c>
      <c r="I2" s="2" t="s">
        <v>25</v>
      </c>
      <c r="J2" s="2" t="s">
        <v>7</v>
      </c>
      <c r="K2" s="2">
        <f t="shared" ref="K2:L2" si="1">SUM(F2:F4,F8:F13,F35,F39:F42,F46:F55)</f>
        <v>169</v>
      </c>
      <c r="L2" s="18">
        <f t="shared" si="1"/>
        <v>6100</v>
      </c>
    </row>
    <row r="3" spans="1:12" ht="15.75" customHeight="1">
      <c r="A3" s="59" t="s">
        <v>25</v>
      </c>
      <c r="B3" s="59" t="s">
        <v>378</v>
      </c>
      <c r="C3" s="59" t="s">
        <v>394</v>
      </c>
      <c r="D3" s="14" t="s">
        <v>293</v>
      </c>
      <c r="E3" s="16">
        <v>25</v>
      </c>
      <c r="F3" s="59">
        <v>8</v>
      </c>
      <c r="G3" s="5">
        <f t="shared" si="0"/>
        <v>200</v>
      </c>
      <c r="I3" s="2" t="s">
        <v>25</v>
      </c>
      <c r="J3" s="2" t="s">
        <v>10</v>
      </c>
      <c r="K3" s="2">
        <f t="shared" ref="K3:L3" si="2">SUM(F17:F20,F24:F25,F29:F32,F59:F61)</f>
        <v>129</v>
      </c>
      <c r="L3" s="18">
        <f t="shared" si="2"/>
        <v>3791</v>
      </c>
    </row>
    <row r="4" spans="1:12" ht="15.75" customHeight="1">
      <c r="A4" s="59" t="s">
        <v>25</v>
      </c>
      <c r="B4" s="59" t="s">
        <v>378</v>
      </c>
      <c r="C4" s="59" t="s">
        <v>394</v>
      </c>
      <c r="D4" s="14" t="s">
        <v>297</v>
      </c>
      <c r="E4" s="21">
        <v>25</v>
      </c>
      <c r="F4" s="20">
        <v>2</v>
      </c>
      <c r="G4" s="5">
        <f t="shared" si="0"/>
        <v>50</v>
      </c>
    </row>
    <row r="5" spans="1:12" ht="15.75" customHeight="1">
      <c r="A5" s="59"/>
      <c r="B5" s="59"/>
      <c r="C5" s="59"/>
      <c r="D5" s="20"/>
      <c r="E5" s="23"/>
      <c r="F5" s="14"/>
    </row>
    <row r="6" spans="1:12" ht="15.75" customHeight="1">
      <c r="A6" s="60"/>
      <c r="B6" s="60"/>
      <c r="C6" s="60"/>
      <c r="D6" s="69"/>
      <c r="E6" s="81"/>
      <c r="F6" s="62"/>
      <c r="K6" s="2" t="s">
        <v>381</v>
      </c>
      <c r="L6" s="2" t="s">
        <v>382</v>
      </c>
    </row>
    <row r="7" spans="1:12" ht="15.75" customHeight="1">
      <c r="A7" s="59"/>
      <c r="B7" s="59"/>
      <c r="C7" s="59"/>
      <c r="D7" s="20"/>
      <c r="E7" s="16"/>
      <c r="F7" s="14"/>
      <c r="K7" s="2">
        <f t="shared" ref="K7:L7" si="3">SUM(K2:K4)</f>
        <v>298</v>
      </c>
      <c r="L7" s="18">
        <f t="shared" si="3"/>
        <v>9891</v>
      </c>
    </row>
    <row r="8" spans="1:12" ht="15.75" customHeight="1">
      <c r="A8" s="59" t="s">
        <v>25</v>
      </c>
      <c r="B8" s="59" t="s">
        <v>378</v>
      </c>
      <c r="C8" s="59" t="s">
        <v>396</v>
      </c>
      <c r="D8" s="14" t="s">
        <v>289</v>
      </c>
      <c r="E8" s="21">
        <v>40</v>
      </c>
      <c r="F8" s="20">
        <v>26</v>
      </c>
      <c r="G8" s="5">
        <f t="shared" ref="G8:G13" si="4">SUM(E8*F8)</f>
        <v>1040</v>
      </c>
    </row>
    <row r="9" spans="1:12" ht="15.75" customHeight="1">
      <c r="A9" s="59" t="s">
        <v>25</v>
      </c>
      <c r="B9" s="59" t="s">
        <v>378</v>
      </c>
      <c r="C9" s="59" t="s">
        <v>396</v>
      </c>
      <c r="D9" s="20" t="s">
        <v>291</v>
      </c>
      <c r="E9" s="16">
        <v>35</v>
      </c>
      <c r="F9" s="14">
        <v>32</v>
      </c>
      <c r="G9" s="5">
        <f t="shared" si="4"/>
        <v>1120</v>
      </c>
    </row>
    <row r="10" spans="1:12" ht="15.75" customHeight="1">
      <c r="A10" s="59" t="s">
        <v>25</v>
      </c>
      <c r="B10" s="59" t="s">
        <v>378</v>
      </c>
      <c r="C10" s="59" t="s">
        <v>396</v>
      </c>
      <c r="D10" s="20" t="s">
        <v>291</v>
      </c>
      <c r="E10" s="16">
        <v>40</v>
      </c>
      <c r="F10" s="14">
        <v>36</v>
      </c>
      <c r="G10" s="5">
        <f t="shared" si="4"/>
        <v>1440</v>
      </c>
    </row>
    <row r="11" spans="1:12" ht="15.75" customHeight="1">
      <c r="A11" s="59" t="s">
        <v>25</v>
      </c>
      <c r="B11" s="59" t="s">
        <v>378</v>
      </c>
      <c r="C11" s="59" t="s">
        <v>396</v>
      </c>
      <c r="D11" s="14" t="s">
        <v>293</v>
      </c>
      <c r="E11" s="16">
        <v>35</v>
      </c>
      <c r="F11" s="14">
        <v>3</v>
      </c>
      <c r="G11" s="5">
        <f t="shared" si="4"/>
        <v>105</v>
      </c>
      <c r="K11" s="2" t="s">
        <v>383</v>
      </c>
    </row>
    <row r="12" spans="1:12" ht="15.75" customHeight="1">
      <c r="A12" s="59" t="s">
        <v>25</v>
      </c>
      <c r="B12" s="59" t="s">
        <v>378</v>
      </c>
      <c r="C12" s="59" t="s">
        <v>396</v>
      </c>
      <c r="D12" s="14" t="s">
        <v>293</v>
      </c>
      <c r="E12" s="16">
        <v>40</v>
      </c>
      <c r="F12" s="14">
        <v>19</v>
      </c>
      <c r="G12" s="5">
        <f t="shared" si="4"/>
        <v>760</v>
      </c>
    </row>
    <row r="13" spans="1:12" ht="15.75" customHeight="1">
      <c r="A13" s="59" t="s">
        <v>25</v>
      </c>
      <c r="B13" s="59" t="s">
        <v>378</v>
      </c>
      <c r="C13" s="59" t="s">
        <v>396</v>
      </c>
      <c r="D13" s="14" t="s">
        <v>297</v>
      </c>
      <c r="E13" s="16">
        <v>35</v>
      </c>
      <c r="F13" s="14">
        <v>16</v>
      </c>
      <c r="G13" s="5">
        <f t="shared" si="4"/>
        <v>560</v>
      </c>
    </row>
    <row r="14" spans="1:12" ht="15.75" customHeight="1">
      <c r="A14" s="59"/>
      <c r="B14" s="59"/>
      <c r="C14" s="59"/>
      <c r="D14" s="14"/>
      <c r="E14" s="21"/>
      <c r="F14" s="20"/>
    </row>
    <row r="15" spans="1:12" ht="15.75" customHeight="1">
      <c r="A15" s="19"/>
      <c r="B15" s="19"/>
      <c r="C15" s="19"/>
      <c r="D15" s="19"/>
      <c r="E15" s="79"/>
      <c r="F15" s="19"/>
    </row>
    <row r="16" spans="1:12" ht="15.75" customHeight="1">
      <c r="A16" s="12" t="s">
        <v>40</v>
      </c>
      <c r="B16" s="12" t="s">
        <v>41</v>
      </c>
      <c r="C16" s="12" t="s">
        <v>42</v>
      </c>
      <c r="D16" s="12" t="s">
        <v>43</v>
      </c>
      <c r="E16" s="13" t="s">
        <v>45</v>
      </c>
      <c r="F16" s="12" t="s">
        <v>46</v>
      </c>
    </row>
    <row r="17" spans="1:7" ht="15.75" customHeight="1">
      <c r="A17" s="59" t="s">
        <v>25</v>
      </c>
      <c r="B17" s="59" t="s">
        <v>106</v>
      </c>
      <c r="C17" s="59" t="s">
        <v>396</v>
      </c>
      <c r="D17" s="20" t="s">
        <v>283</v>
      </c>
      <c r="E17" s="21">
        <v>30</v>
      </c>
      <c r="F17" s="20">
        <v>26</v>
      </c>
      <c r="G17" s="5">
        <f t="shared" ref="G17:G20" si="5">SUM(E17*F17)</f>
        <v>780</v>
      </c>
    </row>
    <row r="18" spans="1:7" ht="15.75" customHeight="1">
      <c r="A18" s="59" t="s">
        <v>25</v>
      </c>
      <c r="B18" s="59" t="s">
        <v>106</v>
      </c>
      <c r="C18" s="59" t="s">
        <v>396</v>
      </c>
      <c r="D18" s="14" t="s">
        <v>289</v>
      </c>
      <c r="E18" s="16">
        <v>30</v>
      </c>
      <c r="F18" s="59">
        <v>10</v>
      </c>
      <c r="G18" s="5">
        <f t="shared" si="5"/>
        <v>300</v>
      </c>
    </row>
    <row r="19" spans="1:7" ht="15.75" customHeight="1">
      <c r="A19" s="59" t="s">
        <v>25</v>
      </c>
      <c r="B19" s="59" t="s">
        <v>106</v>
      </c>
      <c r="C19" s="59" t="s">
        <v>396</v>
      </c>
      <c r="D19" s="14" t="s">
        <v>291</v>
      </c>
      <c r="E19" s="16">
        <v>30</v>
      </c>
      <c r="F19" s="59">
        <v>27</v>
      </c>
      <c r="G19" s="5">
        <f t="shared" si="5"/>
        <v>810</v>
      </c>
    </row>
    <row r="20" spans="1:7" ht="15.75" customHeight="1">
      <c r="A20" s="59" t="s">
        <v>25</v>
      </c>
      <c r="B20" s="59" t="s">
        <v>106</v>
      </c>
      <c r="C20" s="59" t="s">
        <v>396</v>
      </c>
      <c r="D20" s="14" t="s">
        <v>293</v>
      </c>
      <c r="E20" s="16">
        <v>30</v>
      </c>
      <c r="F20" s="59">
        <v>9</v>
      </c>
      <c r="G20" s="5">
        <f t="shared" si="5"/>
        <v>270</v>
      </c>
    </row>
    <row r="21" spans="1:7" ht="15.75" customHeight="1">
      <c r="A21" s="59"/>
      <c r="B21" s="59"/>
      <c r="C21" s="59"/>
      <c r="D21" s="20"/>
      <c r="E21" s="23"/>
      <c r="F21" s="14"/>
    </row>
    <row r="22" spans="1:7" ht="15.75" customHeight="1">
      <c r="A22" s="60"/>
      <c r="B22" s="60"/>
      <c r="C22" s="60"/>
      <c r="D22" s="69"/>
      <c r="E22" s="81"/>
      <c r="F22" s="62"/>
    </row>
    <row r="23" spans="1:7" ht="15.75" customHeight="1">
      <c r="A23" s="59"/>
      <c r="B23" s="59"/>
      <c r="C23" s="59"/>
      <c r="D23" s="20"/>
      <c r="E23" s="16"/>
      <c r="F23" s="14"/>
    </row>
    <row r="24" spans="1:7" ht="15.75" customHeight="1">
      <c r="A24" s="59" t="s">
        <v>25</v>
      </c>
      <c r="B24" s="59" t="s">
        <v>106</v>
      </c>
      <c r="C24" s="59" t="s">
        <v>394</v>
      </c>
      <c r="D24" s="20" t="s">
        <v>291</v>
      </c>
      <c r="E24" s="21">
        <v>12</v>
      </c>
      <c r="F24" s="20">
        <v>1</v>
      </c>
      <c r="G24" s="5">
        <f t="shared" ref="G24:G25" si="6">SUM(E24*F24)</f>
        <v>12</v>
      </c>
    </row>
    <row r="25" spans="1:7" ht="15.75" customHeight="1">
      <c r="A25" s="59" t="s">
        <v>25</v>
      </c>
      <c r="B25" s="59" t="s">
        <v>106</v>
      </c>
      <c r="C25" s="59" t="s">
        <v>394</v>
      </c>
      <c r="D25" s="14" t="s">
        <v>293</v>
      </c>
      <c r="E25" s="16">
        <v>12</v>
      </c>
      <c r="F25" s="14">
        <v>2</v>
      </c>
      <c r="G25" s="5">
        <f t="shared" si="6"/>
        <v>24</v>
      </c>
    </row>
    <row r="26" spans="1:7" ht="15.75" customHeight="1">
      <c r="A26" s="59"/>
      <c r="B26" s="59"/>
      <c r="C26" s="59"/>
      <c r="D26" s="20"/>
      <c r="E26" s="23"/>
      <c r="F26" s="14"/>
    </row>
    <row r="27" spans="1:7" ht="15.75" customHeight="1">
      <c r="A27" s="60"/>
      <c r="B27" s="60"/>
      <c r="C27" s="60"/>
      <c r="D27" s="69"/>
      <c r="E27" s="81"/>
      <c r="F27" s="62"/>
    </row>
    <row r="28" spans="1:7" ht="15.75" customHeight="1">
      <c r="A28" s="59"/>
      <c r="B28" s="59"/>
      <c r="C28" s="59"/>
      <c r="D28" s="20"/>
      <c r="E28" s="16"/>
      <c r="F28" s="14"/>
    </row>
    <row r="29" spans="1:7" ht="15.75" customHeight="1">
      <c r="A29" s="59" t="s">
        <v>25</v>
      </c>
      <c r="B29" s="59" t="s">
        <v>106</v>
      </c>
      <c r="C29" s="59" t="s">
        <v>418</v>
      </c>
      <c r="D29" s="20" t="s">
        <v>283</v>
      </c>
      <c r="E29" s="21">
        <v>30</v>
      </c>
      <c r="F29" s="20">
        <v>11</v>
      </c>
      <c r="G29" s="5">
        <f t="shared" ref="G29:G32" si="7">SUM(E29*F29)</f>
        <v>330</v>
      </c>
    </row>
    <row r="30" spans="1:7" ht="15.75" customHeight="1">
      <c r="A30" s="59" t="s">
        <v>25</v>
      </c>
      <c r="B30" s="59" t="s">
        <v>106</v>
      </c>
      <c r="C30" s="59" t="s">
        <v>418</v>
      </c>
      <c r="D30" s="14" t="s">
        <v>289</v>
      </c>
      <c r="E30" s="16">
        <v>30</v>
      </c>
      <c r="F30" s="14">
        <v>19</v>
      </c>
      <c r="G30" s="5">
        <f t="shared" si="7"/>
        <v>570</v>
      </c>
    </row>
    <row r="31" spans="1:7" ht="15.75" customHeight="1">
      <c r="A31" s="59" t="s">
        <v>25</v>
      </c>
      <c r="B31" s="59" t="s">
        <v>106</v>
      </c>
      <c r="C31" s="59" t="s">
        <v>418</v>
      </c>
      <c r="D31" s="14" t="s">
        <v>291</v>
      </c>
      <c r="E31" s="16">
        <v>30</v>
      </c>
      <c r="F31" s="14">
        <v>17</v>
      </c>
      <c r="G31" s="5">
        <f t="shared" si="7"/>
        <v>510</v>
      </c>
    </row>
    <row r="32" spans="1:7" ht="15.75" customHeight="1">
      <c r="A32" s="59" t="s">
        <v>25</v>
      </c>
      <c r="B32" s="59" t="s">
        <v>106</v>
      </c>
      <c r="C32" s="59" t="s">
        <v>418</v>
      </c>
      <c r="D32" s="14" t="s">
        <v>293</v>
      </c>
      <c r="E32" s="16">
        <v>30</v>
      </c>
      <c r="F32" s="14">
        <v>4</v>
      </c>
      <c r="G32" s="5">
        <f t="shared" si="7"/>
        <v>120</v>
      </c>
    </row>
    <row r="33" spans="1:7" ht="15.75" customHeight="1">
      <c r="A33" s="63"/>
      <c r="B33" s="63"/>
      <c r="C33" s="19"/>
      <c r="D33" s="65"/>
      <c r="E33" s="64"/>
      <c r="F33" s="65"/>
    </row>
    <row r="34" spans="1:7" ht="15.75" customHeight="1">
      <c r="A34" s="12" t="s">
        <v>40</v>
      </c>
      <c r="B34" s="12" t="s">
        <v>41</v>
      </c>
      <c r="C34" s="12" t="s">
        <v>42</v>
      </c>
      <c r="D34" s="12" t="s">
        <v>43</v>
      </c>
      <c r="E34" s="13" t="s">
        <v>45</v>
      </c>
      <c r="F34" s="12" t="s">
        <v>46</v>
      </c>
    </row>
    <row r="35" spans="1:7" ht="15.75" customHeight="1">
      <c r="A35" s="59" t="s">
        <v>25</v>
      </c>
      <c r="B35" s="59" t="s">
        <v>378</v>
      </c>
      <c r="C35" s="59" t="s">
        <v>418</v>
      </c>
      <c r="D35" s="20" t="s">
        <v>283</v>
      </c>
      <c r="E35" s="21">
        <v>40</v>
      </c>
      <c r="F35" s="20">
        <v>1</v>
      </c>
      <c r="G35" s="5">
        <f>SUM(E35*F35)</f>
        <v>40</v>
      </c>
    </row>
    <row r="36" spans="1:7" ht="15.75" customHeight="1">
      <c r="A36" s="59"/>
      <c r="B36" s="59"/>
      <c r="C36" s="59"/>
      <c r="D36" s="20"/>
      <c r="E36" s="23"/>
      <c r="F36" s="14"/>
    </row>
    <row r="37" spans="1:7" ht="15.75" customHeight="1">
      <c r="A37" s="60"/>
      <c r="B37" s="60"/>
      <c r="C37" s="60"/>
      <c r="D37" s="69"/>
      <c r="E37" s="81"/>
      <c r="F37" s="62"/>
    </row>
    <row r="38" spans="1:7" ht="15.75" customHeight="1">
      <c r="A38" s="59"/>
      <c r="B38" s="59"/>
      <c r="C38" s="59"/>
      <c r="D38" s="20"/>
      <c r="E38" s="16"/>
      <c r="F38" s="14"/>
    </row>
    <row r="39" spans="1:7" ht="15.75" customHeight="1">
      <c r="A39" s="59" t="s">
        <v>25</v>
      </c>
      <c r="B39" s="59" t="s">
        <v>378</v>
      </c>
      <c r="C39" s="59" t="s">
        <v>394</v>
      </c>
      <c r="D39" s="14" t="s">
        <v>283</v>
      </c>
      <c r="E39" s="21">
        <v>25</v>
      </c>
      <c r="F39" s="20">
        <v>1</v>
      </c>
      <c r="G39" s="5">
        <f t="shared" ref="G39:G42" si="8">SUM(E39*F39)</f>
        <v>25</v>
      </c>
    </row>
    <row r="40" spans="1:7" ht="15.75" customHeight="1">
      <c r="A40" s="59" t="s">
        <v>25</v>
      </c>
      <c r="B40" s="59" t="s">
        <v>378</v>
      </c>
      <c r="C40" s="59" t="s">
        <v>394</v>
      </c>
      <c r="D40" s="20" t="s">
        <v>289</v>
      </c>
      <c r="E40" s="16">
        <v>25</v>
      </c>
      <c r="F40" s="14">
        <v>1</v>
      </c>
      <c r="G40" s="5">
        <f t="shared" si="8"/>
        <v>25</v>
      </c>
    </row>
    <row r="41" spans="1:7" ht="15.75" customHeight="1">
      <c r="A41" s="59" t="s">
        <v>25</v>
      </c>
      <c r="B41" s="59" t="s">
        <v>378</v>
      </c>
      <c r="C41" s="59" t="s">
        <v>394</v>
      </c>
      <c r="D41" s="20" t="s">
        <v>291</v>
      </c>
      <c r="E41" s="16">
        <v>15</v>
      </c>
      <c r="F41" s="14">
        <v>1</v>
      </c>
      <c r="G41" s="5">
        <f t="shared" si="8"/>
        <v>15</v>
      </c>
    </row>
    <row r="42" spans="1:7" ht="15.75" customHeight="1">
      <c r="A42" s="59" t="s">
        <v>25</v>
      </c>
      <c r="B42" s="59" t="s">
        <v>378</v>
      </c>
      <c r="C42" s="59" t="s">
        <v>394</v>
      </c>
      <c r="D42" s="14" t="s">
        <v>293</v>
      </c>
      <c r="E42" s="16">
        <v>25</v>
      </c>
      <c r="F42" s="14">
        <v>1</v>
      </c>
      <c r="G42" s="5">
        <f t="shared" si="8"/>
        <v>25</v>
      </c>
    </row>
    <row r="43" spans="1:7" ht="15.75" customHeight="1">
      <c r="A43" s="59"/>
      <c r="B43" s="59"/>
      <c r="C43" s="59"/>
      <c r="D43" s="20"/>
      <c r="E43" s="23"/>
      <c r="F43" s="14"/>
    </row>
    <row r="44" spans="1:7" ht="15.75" customHeight="1">
      <c r="A44" s="60"/>
      <c r="B44" s="60"/>
      <c r="C44" s="60"/>
      <c r="D44" s="69"/>
      <c r="E44" s="81"/>
      <c r="F44" s="62"/>
    </row>
    <row r="45" spans="1:7" ht="15.75" customHeight="1">
      <c r="A45" s="59"/>
      <c r="B45" s="59"/>
      <c r="C45" s="59"/>
      <c r="D45" s="20"/>
      <c r="E45" s="16"/>
      <c r="F45" s="14"/>
    </row>
    <row r="46" spans="1:7" ht="15.75" customHeight="1">
      <c r="A46" s="59" t="s">
        <v>25</v>
      </c>
      <c r="B46" s="59" t="s">
        <v>378</v>
      </c>
      <c r="C46" s="59" t="s">
        <v>396</v>
      </c>
      <c r="D46" s="14" t="s">
        <v>380</v>
      </c>
      <c r="E46" s="21">
        <v>35</v>
      </c>
      <c r="F46" s="20">
        <v>1</v>
      </c>
      <c r="G46" s="5">
        <f t="shared" ref="G46:G55" si="9">SUM(E46*F46)</f>
        <v>35</v>
      </c>
    </row>
    <row r="47" spans="1:7" ht="15.75" customHeight="1">
      <c r="A47" s="59" t="s">
        <v>25</v>
      </c>
      <c r="B47" s="59" t="s">
        <v>378</v>
      </c>
      <c r="C47" s="59" t="s">
        <v>396</v>
      </c>
      <c r="D47" s="20" t="s">
        <v>380</v>
      </c>
      <c r="E47" s="16">
        <v>40</v>
      </c>
      <c r="F47" s="14">
        <v>1</v>
      </c>
      <c r="G47" s="5">
        <f t="shared" si="9"/>
        <v>40</v>
      </c>
    </row>
    <row r="48" spans="1:7" ht="15.75" customHeight="1">
      <c r="A48" s="59" t="s">
        <v>25</v>
      </c>
      <c r="B48" s="59" t="s">
        <v>378</v>
      </c>
      <c r="C48" s="59" t="s">
        <v>396</v>
      </c>
      <c r="D48" s="20" t="s">
        <v>289</v>
      </c>
      <c r="E48" s="16">
        <v>35</v>
      </c>
      <c r="F48" s="14">
        <v>2</v>
      </c>
      <c r="G48" s="5">
        <f t="shared" si="9"/>
        <v>70</v>
      </c>
    </row>
    <row r="49" spans="1:7" ht="15.75" customHeight="1">
      <c r="A49" s="59" t="s">
        <v>25</v>
      </c>
      <c r="B49" s="59" t="s">
        <v>378</v>
      </c>
      <c r="C49" s="59" t="s">
        <v>396</v>
      </c>
      <c r="D49" s="20" t="s">
        <v>289</v>
      </c>
      <c r="E49" s="16">
        <v>40</v>
      </c>
      <c r="F49" s="14">
        <v>1</v>
      </c>
      <c r="G49" s="5">
        <f t="shared" si="9"/>
        <v>40</v>
      </c>
    </row>
    <row r="50" spans="1:7" ht="15.75" customHeight="1">
      <c r="A50" s="59" t="s">
        <v>25</v>
      </c>
      <c r="B50" s="59" t="s">
        <v>378</v>
      </c>
      <c r="C50" s="59" t="s">
        <v>396</v>
      </c>
      <c r="D50" s="14" t="s">
        <v>291</v>
      </c>
      <c r="E50" s="16">
        <v>35</v>
      </c>
      <c r="F50" s="14">
        <v>2</v>
      </c>
      <c r="G50" s="5">
        <f t="shared" si="9"/>
        <v>70</v>
      </c>
    </row>
    <row r="51" spans="1:7" ht="15.75" customHeight="1">
      <c r="A51" s="59" t="s">
        <v>25</v>
      </c>
      <c r="B51" s="59" t="s">
        <v>378</v>
      </c>
      <c r="C51" s="59" t="s">
        <v>396</v>
      </c>
      <c r="D51" s="14" t="s">
        <v>293</v>
      </c>
      <c r="E51" s="16">
        <v>35</v>
      </c>
      <c r="F51" s="14">
        <v>1</v>
      </c>
      <c r="G51" s="5">
        <f t="shared" si="9"/>
        <v>35</v>
      </c>
    </row>
    <row r="52" spans="1:7" ht="15.75" customHeight="1">
      <c r="A52" s="59" t="s">
        <v>25</v>
      </c>
      <c r="B52" s="59" t="s">
        <v>378</v>
      </c>
      <c r="C52" s="59" t="s">
        <v>396</v>
      </c>
      <c r="D52" s="14" t="s">
        <v>293</v>
      </c>
      <c r="E52" s="16">
        <v>40</v>
      </c>
      <c r="F52" s="14">
        <v>1</v>
      </c>
      <c r="G52" s="5">
        <f t="shared" si="9"/>
        <v>40</v>
      </c>
    </row>
    <row r="53" spans="1:7">
      <c r="A53" s="59" t="s">
        <v>25</v>
      </c>
      <c r="B53" s="59" t="s">
        <v>378</v>
      </c>
      <c r="C53" s="59" t="s">
        <v>396</v>
      </c>
      <c r="D53" s="14" t="s">
        <v>391</v>
      </c>
      <c r="E53" s="16">
        <v>35</v>
      </c>
      <c r="F53" s="14">
        <v>2</v>
      </c>
      <c r="G53" s="5">
        <f t="shared" si="9"/>
        <v>70</v>
      </c>
    </row>
    <row r="54" spans="1:7">
      <c r="A54" s="59" t="s">
        <v>25</v>
      </c>
      <c r="B54" s="59" t="s">
        <v>378</v>
      </c>
      <c r="C54" s="59" t="s">
        <v>396</v>
      </c>
      <c r="D54" s="14" t="s">
        <v>392</v>
      </c>
      <c r="E54" s="16">
        <v>40</v>
      </c>
      <c r="F54" s="14">
        <v>1</v>
      </c>
      <c r="G54" s="5">
        <f t="shared" si="9"/>
        <v>40</v>
      </c>
    </row>
    <row r="55" spans="1:7">
      <c r="A55" s="59" t="s">
        <v>25</v>
      </c>
      <c r="B55" s="59" t="s">
        <v>378</v>
      </c>
      <c r="C55" s="59" t="s">
        <v>386</v>
      </c>
      <c r="D55" s="14" t="s">
        <v>289</v>
      </c>
      <c r="E55" s="16">
        <v>30</v>
      </c>
      <c r="F55" s="14">
        <v>1</v>
      </c>
      <c r="G55" s="5">
        <f t="shared" si="9"/>
        <v>30</v>
      </c>
    </row>
    <row r="56" spans="1:7">
      <c r="A56" s="63"/>
      <c r="B56" s="63"/>
      <c r="C56" s="19"/>
      <c r="D56" s="64"/>
      <c r="E56" s="64"/>
      <c r="F56" s="65"/>
    </row>
    <row r="58" spans="1:7">
      <c r="A58" s="12" t="s">
        <v>40</v>
      </c>
      <c r="B58" s="12" t="s">
        <v>41</v>
      </c>
      <c r="C58" s="12" t="s">
        <v>42</v>
      </c>
      <c r="D58" s="12" t="s">
        <v>43</v>
      </c>
      <c r="E58" s="13" t="s">
        <v>45</v>
      </c>
      <c r="F58" s="12" t="s">
        <v>46</v>
      </c>
    </row>
    <row r="59" spans="1:7">
      <c r="A59" s="59" t="s">
        <v>25</v>
      </c>
      <c r="B59" s="59" t="s">
        <v>474</v>
      </c>
      <c r="C59" s="59" t="s">
        <v>385</v>
      </c>
      <c r="D59" s="20" t="s">
        <v>289</v>
      </c>
      <c r="E59" s="21">
        <v>12</v>
      </c>
      <c r="F59" s="20">
        <v>1</v>
      </c>
      <c r="G59" s="5">
        <f t="shared" ref="G59:G61" si="10">SUM(E59*F59)</f>
        <v>12</v>
      </c>
    </row>
    <row r="60" spans="1:7">
      <c r="A60" s="59" t="s">
        <v>25</v>
      </c>
      <c r="B60" s="59" t="s">
        <v>474</v>
      </c>
      <c r="C60" s="59" t="s">
        <v>479</v>
      </c>
      <c r="D60" s="20" t="s">
        <v>283</v>
      </c>
      <c r="E60" s="21">
        <v>25</v>
      </c>
      <c r="F60" s="20">
        <v>1</v>
      </c>
      <c r="G60" s="5">
        <f t="shared" si="10"/>
        <v>25</v>
      </c>
    </row>
    <row r="61" spans="1:7">
      <c r="A61" s="59" t="s">
        <v>25</v>
      </c>
      <c r="B61" s="59" t="s">
        <v>474</v>
      </c>
      <c r="C61" s="59" t="s">
        <v>401</v>
      </c>
      <c r="D61" s="20" t="s">
        <v>283</v>
      </c>
      <c r="E61" s="21">
        <v>28</v>
      </c>
      <c r="F61" s="20">
        <v>1</v>
      </c>
      <c r="G61" s="5">
        <f t="shared" si="10"/>
        <v>28</v>
      </c>
    </row>
    <row r="62" spans="1:7">
      <c r="A62" s="63"/>
      <c r="B62" s="63"/>
      <c r="C62" s="65"/>
      <c r="D62" s="65"/>
      <c r="E62" s="64"/>
      <c r="F62" s="65"/>
    </row>
    <row r="63" spans="1:7">
      <c r="A63" s="63"/>
      <c r="B63" s="63"/>
      <c r="C63" s="63"/>
      <c r="D63" s="19"/>
      <c r="E63" s="79"/>
      <c r="F63" s="19"/>
    </row>
    <row r="64" spans="1:7">
      <c r="A64" s="63"/>
      <c r="B64" s="63"/>
      <c r="C64" s="63"/>
      <c r="D64" s="19"/>
      <c r="E64" s="64"/>
      <c r="F64" s="19" t="s">
        <v>17</v>
      </c>
      <c r="G64" s="18">
        <f>SUM(G2:G61)</f>
        <v>9891</v>
      </c>
    </row>
    <row r="65" spans="1:7">
      <c r="A65" s="22"/>
      <c r="B65" s="22"/>
      <c r="C65" s="22"/>
      <c r="D65" s="22"/>
      <c r="E65" s="22"/>
      <c r="F65" s="19"/>
    </row>
    <row r="66" spans="1:7">
      <c r="A66" s="22"/>
      <c r="B66" s="22"/>
      <c r="C66" s="22"/>
      <c r="D66" s="22"/>
      <c r="E66" s="22"/>
      <c r="F66" s="19" t="s">
        <v>16</v>
      </c>
      <c r="G66" s="2">
        <f>SUM(F2:F61)</f>
        <v>298</v>
      </c>
    </row>
    <row r="67" spans="1:7">
      <c r="A67" s="19"/>
      <c r="B67" s="19"/>
      <c r="C67" s="19"/>
      <c r="D67" s="19"/>
      <c r="E67" s="79"/>
      <c r="F67" s="19"/>
    </row>
    <row r="68" spans="1:7">
      <c r="A68" s="63"/>
      <c r="B68" s="63"/>
      <c r="C68" s="19"/>
      <c r="D68" s="65"/>
      <c r="E68" s="64"/>
      <c r="F68" s="19" t="s">
        <v>47</v>
      </c>
      <c r="G68" s="18">
        <f>SUM(G64/G66)</f>
        <v>33.191275167785236</v>
      </c>
    </row>
    <row r="69" spans="1:7">
      <c r="A69" s="9"/>
      <c r="B69" s="9"/>
      <c r="C69" s="9"/>
      <c r="D69" s="9"/>
      <c r="E69" s="9"/>
      <c r="F69" s="9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topLeftCell="B1" workbookViewId="0">
      <selection activeCell="G1" sqref="G1"/>
    </sheetView>
  </sheetViews>
  <sheetFormatPr defaultColWidth="12.6640625" defaultRowHeight="15"/>
  <cols>
    <col min="1" max="6" width="18.77734375" customWidth="1"/>
  </cols>
  <sheetData>
    <row r="1" spans="1:12" ht="15.75" customHeight="1">
      <c r="A1" s="12" t="s">
        <v>40</v>
      </c>
      <c r="B1" s="12" t="s">
        <v>41</v>
      </c>
      <c r="C1" s="12" t="s">
        <v>42</v>
      </c>
      <c r="D1" s="12" t="s">
        <v>43</v>
      </c>
      <c r="E1" s="13" t="s">
        <v>45</v>
      </c>
      <c r="F1" s="12" t="s">
        <v>46</v>
      </c>
      <c r="G1" s="12" t="s">
        <v>412</v>
      </c>
      <c r="I1" s="58" t="s">
        <v>4</v>
      </c>
      <c r="J1" s="58" t="s">
        <v>1</v>
      </c>
      <c r="K1" s="58" t="s">
        <v>2</v>
      </c>
      <c r="L1" s="58" t="s">
        <v>3</v>
      </c>
    </row>
    <row r="2" spans="1:12" ht="15.75" customHeight="1">
      <c r="A2" s="59" t="s">
        <v>480</v>
      </c>
      <c r="B2" s="59" t="s">
        <v>378</v>
      </c>
      <c r="C2" s="59" t="s">
        <v>394</v>
      </c>
      <c r="D2" s="20" t="s">
        <v>380</v>
      </c>
      <c r="E2" s="21">
        <v>30</v>
      </c>
      <c r="F2" s="20">
        <v>18</v>
      </c>
      <c r="G2" s="5">
        <f t="shared" ref="G2:G8" si="0">SUM(E2*F2)</f>
        <v>540</v>
      </c>
      <c r="I2" s="2" t="s">
        <v>480</v>
      </c>
      <c r="J2" s="2" t="s">
        <v>7</v>
      </c>
      <c r="K2" s="2">
        <f t="shared" ref="K2:L2" si="1">SUM(F2:F20)</f>
        <v>281</v>
      </c>
      <c r="L2" s="18">
        <f t="shared" si="1"/>
        <v>10970</v>
      </c>
    </row>
    <row r="3" spans="1:12" ht="15.75" customHeight="1">
      <c r="A3" s="59" t="s">
        <v>480</v>
      </c>
      <c r="B3" s="59" t="s">
        <v>378</v>
      </c>
      <c r="C3" s="59" t="s">
        <v>394</v>
      </c>
      <c r="D3" s="14" t="s">
        <v>283</v>
      </c>
      <c r="E3" s="16">
        <v>30</v>
      </c>
      <c r="F3" s="59">
        <v>80</v>
      </c>
      <c r="G3" s="5">
        <f t="shared" si="0"/>
        <v>2400</v>
      </c>
    </row>
    <row r="4" spans="1:12" ht="15.75" customHeight="1">
      <c r="A4" s="59" t="s">
        <v>480</v>
      </c>
      <c r="B4" s="59" t="s">
        <v>378</v>
      </c>
      <c r="C4" s="59" t="s">
        <v>394</v>
      </c>
      <c r="D4" s="14" t="s">
        <v>289</v>
      </c>
      <c r="E4" s="21">
        <v>30</v>
      </c>
      <c r="F4" s="20">
        <v>22</v>
      </c>
      <c r="G4" s="5">
        <f t="shared" si="0"/>
        <v>660</v>
      </c>
    </row>
    <row r="5" spans="1:12" ht="15.75" customHeight="1">
      <c r="A5" s="59" t="s">
        <v>480</v>
      </c>
      <c r="B5" s="59" t="s">
        <v>378</v>
      </c>
      <c r="C5" s="59" t="s">
        <v>394</v>
      </c>
      <c r="D5" s="14" t="s">
        <v>291</v>
      </c>
      <c r="E5" s="21">
        <v>30</v>
      </c>
      <c r="F5" s="20">
        <v>12</v>
      </c>
      <c r="G5" s="5">
        <f t="shared" si="0"/>
        <v>360</v>
      </c>
    </row>
    <row r="6" spans="1:12" ht="15.75" customHeight="1">
      <c r="A6" s="59" t="s">
        <v>480</v>
      </c>
      <c r="B6" s="59" t="s">
        <v>378</v>
      </c>
      <c r="C6" s="59" t="s">
        <v>394</v>
      </c>
      <c r="D6" s="20" t="s">
        <v>293</v>
      </c>
      <c r="E6" s="16">
        <v>30</v>
      </c>
      <c r="F6" s="14">
        <v>23</v>
      </c>
      <c r="G6" s="5">
        <f t="shared" si="0"/>
        <v>690</v>
      </c>
      <c r="K6" s="2" t="s">
        <v>381</v>
      </c>
      <c r="L6" s="2" t="s">
        <v>382</v>
      </c>
    </row>
    <row r="7" spans="1:12" ht="15.75" customHeight="1">
      <c r="A7" s="59" t="s">
        <v>480</v>
      </c>
      <c r="B7" s="59" t="s">
        <v>378</v>
      </c>
      <c r="C7" s="59" t="s">
        <v>394</v>
      </c>
      <c r="D7" s="20" t="s">
        <v>297</v>
      </c>
      <c r="E7" s="16">
        <v>30</v>
      </c>
      <c r="F7" s="14">
        <v>6</v>
      </c>
      <c r="G7" s="5">
        <f t="shared" si="0"/>
        <v>180</v>
      </c>
      <c r="K7" s="2">
        <f t="shared" ref="K7:L7" si="2">SUM(K2:K4)</f>
        <v>281</v>
      </c>
      <c r="L7" s="18">
        <f t="shared" si="2"/>
        <v>10970</v>
      </c>
    </row>
    <row r="8" spans="1:12" ht="15.75" customHeight="1">
      <c r="A8" s="59" t="s">
        <v>480</v>
      </c>
      <c r="B8" s="59" t="s">
        <v>378</v>
      </c>
      <c r="C8" s="59" t="s">
        <v>394</v>
      </c>
      <c r="D8" s="14" t="s">
        <v>419</v>
      </c>
      <c r="E8" s="16">
        <v>30</v>
      </c>
      <c r="F8" s="14">
        <v>10</v>
      </c>
      <c r="G8" s="5">
        <f t="shared" si="0"/>
        <v>300</v>
      </c>
    </row>
    <row r="9" spans="1:12" ht="15.75" customHeight="1">
      <c r="A9" s="59"/>
      <c r="B9" s="14"/>
      <c r="C9" s="59"/>
      <c r="D9" s="14"/>
      <c r="E9" s="16"/>
      <c r="F9" s="14"/>
    </row>
    <row r="10" spans="1:12" ht="15.75" customHeight="1">
      <c r="A10" s="60"/>
      <c r="B10" s="62"/>
      <c r="C10" s="60"/>
      <c r="D10" s="62"/>
      <c r="E10" s="81"/>
      <c r="F10" s="62"/>
    </row>
    <row r="11" spans="1:12" ht="15.75" customHeight="1">
      <c r="A11" s="59"/>
      <c r="B11" s="14"/>
      <c r="C11" s="59"/>
      <c r="D11" s="14"/>
      <c r="E11" s="16"/>
      <c r="F11" s="14"/>
      <c r="K11" s="2" t="s">
        <v>383</v>
      </c>
    </row>
    <row r="12" spans="1:12" ht="15.75" customHeight="1">
      <c r="A12" s="59" t="s">
        <v>480</v>
      </c>
      <c r="B12" s="59" t="s">
        <v>378</v>
      </c>
      <c r="C12" s="59" t="s">
        <v>418</v>
      </c>
      <c r="D12" s="20" t="s">
        <v>283</v>
      </c>
      <c r="E12" s="21">
        <v>50</v>
      </c>
      <c r="F12" s="20">
        <v>10</v>
      </c>
      <c r="G12" s="5">
        <f t="shared" ref="G12:G20" si="3">SUM(E12*F12)</f>
        <v>500</v>
      </c>
    </row>
    <row r="13" spans="1:12" ht="15.75" customHeight="1">
      <c r="A13" s="59" t="s">
        <v>480</v>
      </c>
      <c r="B13" s="59" t="s">
        <v>378</v>
      </c>
      <c r="C13" s="59" t="s">
        <v>418</v>
      </c>
      <c r="D13" s="14" t="s">
        <v>289</v>
      </c>
      <c r="E13" s="16">
        <v>50</v>
      </c>
      <c r="F13" s="59">
        <v>24</v>
      </c>
      <c r="G13" s="5">
        <f t="shared" si="3"/>
        <v>1200</v>
      </c>
    </row>
    <row r="14" spans="1:12" ht="15.75" customHeight="1">
      <c r="A14" s="59" t="s">
        <v>480</v>
      </c>
      <c r="B14" s="59" t="s">
        <v>378</v>
      </c>
      <c r="C14" s="59" t="s">
        <v>418</v>
      </c>
      <c r="D14" s="14" t="s">
        <v>289</v>
      </c>
      <c r="E14" s="16">
        <v>60</v>
      </c>
      <c r="F14" s="59">
        <v>18</v>
      </c>
      <c r="G14" s="5">
        <f t="shared" si="3"/>
        <v>1080</v>
      </c>
    </row>
    <row r="15" spans="1:12" ht="15.75" customHeight="1">
      <c r="A15" s="59" t="s">
        <v>480</v>
      </c>
      <c r="B15" s="59" t="s">
        <v>378</v>
      </c>
      <c r="C15" s="59" t="s">
        <v>418</v>
      </c>
      <c r="D15" s="14" t="s">
        <v>291</v>
      </c>
      <c r="E15" s="21">
        <v>50</v>
      </c>
      <c r="F15" s="20">
        <v>14</v>
      </c>
      <c r="G15" s="5">
        <f t="shared" si="3"/>
        <v>700</v>
      </c>
    </row>
    <row r="16" spans="1:12" ht="15.75" customHeight="1">
      <c r="A16" s="59" t="s">
        <v>480</v>
      </c>
      <c r="B16" s="59" t="s">
        <v>378</v>
      </c>
      <c r="C16" s="59" t="s">
        <v>418</v>
      </c>
      <c r="D16" s="14" t="s">
        <v>293</v>
      </c>
      <c r="E16" s="21">
        <v>50</v>
      </c>
      <c r="F16" s="20">
        <v>17</v>
      </c>
      <c r="G16" s="5">
        <f t="shared" si="3"/>
        <v>850</v>
      </c>
    </row>
    <row r="17" spans="1:7" ht="15.75" customHeight="1">
      <c r="A17" s="59" t="s">
        <v>480</v>
      </c>
      <c r="B17" s="59" t="s">
        <v>378</v>
      </c>
      <c r="C17" s="59" t="s">
        <v>418</v>
      </c>
      <c r="D17" s="20" t="s">
        <v>293</v>
      </c>
      <c r="E17" s="16">
        <v>60</v>
      </c>
      <c r="F17" s="14">
        <v>10</v>
      </c>
      <c r="G17" s="5">
        <f t="shared" si="3"/>
        <v>600</v>
      </c>
    </row>
    <row r="18" spans="1:7" ht="15.75" customHeight="1">
      <c r="A18" s="59" t="s">
        <v>480</v>
      </c>
      <c r="B18" s="59" t="s">
        <v>378</v>
      </c>
      <c r="C18" s="59" t="s">
        <v>418</v>
      </c>
      <c r="D18" s="20" t="s">
        <v>297</v>
      </c>
      <c r="E18" s="16">
        <v>50</v>
      </c>
      <c r="F18" s="14">
        <v>11</v>
      </c>
      <c r="G18" s="5">
        <f t="shared" si="3"/>
        <v>550</v>
      </c>
    </row>
    <row r="19" spans="1:7" ht="15.75" customHeight="1">
      <c r="A19" s="59" t="s">
        <v>480</v>
      </c>
      <c r="B19" s="59" t="s">
        <v>378</v>
      </c>
      <c r="C19" s="59" t="s">
        <v>418</v>
      </c>
      <c r="D19" s="20" t="s">
        <v>297</v>
      </c>
      <c r="E19" s="16">
        <v>60</v>
      </c>
      <c r="F19" s="14">
        <v>4</v>
      </c>
      <c r="G19" s="5">
        <f t="shared" si="3"/>
        <v>240</v>
      </c>
    </row>
    <row r="20" spans="1:7" ht="15.75" customHeight="1">
      <c r="A20" s="59" t="s">
        <v>480</v>
      </c>
      <c r="B20" s="59" t="s">
        <v>378</v>
      </c>
      <c r="C20" s="59" t="s">
        <v>418</v>
      </c>
      <c r="D20" s="14" t="s">
        <v>419</v>
      </c>
      <c r="E20" s="16">
        <v>60</v>
      </c>
      <c r="F20" s="14">
        <v>2</v>
      </c>
      <c r="G20" s="5">
        <f t="shared" si="3"/>
        <v>120</v>
      </c>
    </row>
    <row r="21" spans="1:7" ht="15.75" customHeight="1">
      <c r="A21" s="63"/>
      <c r="B21" s="63"/>
      <c r="C21" s="63"/>
      <c r="D21" s="65"/>
      <c r="E21" s="82"/>
      <c r="F21" s="19"/>
    </row>
    <row r="22" spans="1:7" ht="15.75" customHeight="1">
      <c r="A22" s="63"/>
      <c r="B22" s="63"/>
      <c r="C22" s="63"/>
      <c r="D22" s="65"/>
      <c r="E22" s="79"/>
      <c r="F22" s="19" t="s">
        <v>17</v>
      </c>
      <c r="G22" s="18">
        <f>SUM(G1:G20)</f>
        <v>10970</v>
      </c>
    </row>
    <row r="23" spans="1:7" ht="15.75" customHeight="1">
      <c r="A23" s="63"/>
      <c r="B23" s="63"/>
      <c r="C23" s="63"/>
      <c r="D23" s="65"/>
      <c r="E23" s="79"/>
      <c r="F23" s="19"/>
    </row>
    <row r="24" spans="1:7" ht="15.75" customHeight="1">
      <c r="A24" s="63"/>
      <c r="B24" s="63"/>
      <c r="C24" s="63"/>
      <c r="D24" s="65"/>
      <c r="E24" s="64"/>
      <c r="F24" s="19" t="s">
        <v>16</v>
      </c>
      <c r="G24" s="2">
        <f>SUM(F2:F20)</f>
        <v>281</v>
      </c>
    </row>
    <row r="25" spans="1:7" ht="15.75" customHeight="1">
      <c r="A25" s="63"/>
      <c r="B25" s="63"/>
      <c r="C25" s="63"/>
      <c r="D25" s="19"/>
      <c r="E25" s="79"/>
      <c r="F25" s="19"/>
    </row>
    <row r="26" spans="1:7" ht="15.75" customHeight="1">
      <c r="A26" s="63"/>
      <c r="B26" s="63"/>
      <c r="C26" s="63"/>
      <c r="D26" s="65"/>
      <c r="E26" s="82"/>
      <c r="F26" s="19" t="s">
        <v>47</v>
      </c>
      <c r="G26" s="18">
        <f>SUM(G22/G24)</f>
        <v>39.039145907473312</v>
      </c>
    </row>
    <row r="27" spans="1:7" ht="15.75" customHeight="1">
      <c r="A27" s="63"/>
      <c r="B27" s="63"/>
      <c r="C27" s="63"/>
      <c r="D27" s="65"/>
      <c r="E27" s="79"/>
      <c r="F27" s="19"/>
    </row>
    <row r="28" spans="1:7" ht="15.75" customHeight="1">
      <c r="A28" s="63"/>
      <c r="B28" s="63"/>
      <c r="C28" s="63"/>
      <c r="D28" s="65"/>
      <c r="E28" s="79"/>
      <c r="F28" s="19"/>
    </row>
    <row r="29" spans="1:7" ht="15.75" customHeight="1">
      <c r="A29" s="63"/>
      <c r="B29" s="63"/>
      <c r="C29" s="63"/>
      <c r="D29" s="65"/>
      <c r="E29" s="64"/>
      <c r="F29" s="65"/>
    </row>
    <row r="30" spans="1:7" ht="15.75" customHeight="1">
      <c r="A30" s="63"/>
      <c r="B30" s="63"/>
      <c r="C30" s="63"/>
      <c r="D30" s="19"/>
      <c r="E30" s="79"/>
      <c r="F30" s="19"/>
    </row>
    <row r="31" spans="1:7" ht="15.75" customHeight="1">
      <c r="A31" s="63"/>
      <c r="B31" s="63"/>
      <c r="C31" s="63"/>
      <c r="D31" s="19"/>
      <c r="E31" s="79"/>
      <c r="F31" s="19"/>
    </row>
    <row r="32" spans="1:7" ht="15.75" customHeight="1">
      <c r="A32" s="63"/>
      <c r="B32" s="63"/>
      <c r="C32" s="63"/>
      <c r="D32" s="19"/>
      <c r="E32" s="79"/>
      <c r="F32" s="19"/>
    </row>
    <row r="33" spans="1:7" ht="15.75" customHeight="1">
      <c r="A33" s="63"/>
      <c r="B33" s="63"/>
      <c r="C33" s="63"/>
      <c r="D33" s="19"/>
      <c r="E33" s="79"/>
      <c r="F33" s="19"/>
    </row>
    <row r="34" spans="1:7" ht="15.75" customHeight="1">
      <c r="A34" s="63"/>
      <c r="B34" s="63"/>
      <c r="C34" s="63"/>
      <c r="D34" s="19"/>
      <c r="E34" s="64"/>
      <c r="F34" s="19"/>
      <c r="G34" s="18"/>
    </row>
    <row r="35" spans="1:7" ht="15.75" customHeight="1">
      <c r="A35" s="22"/>
      <c r="B35" s="22"/>
      <c r="C35" s="22"/>
      <c r="D35" s="22"/>
      <c r="E35" s="22"/>
      <c r="F35" s="19"/>
    </row>
    <row r="36" spans="1:7" ht="15.75" customHeight="1">
      <c r="A36" s="22"/>
      <c r="B36" s="22"/>
      <c r="C36" s="22"/>
      <c r="D36" s="22"/>
      <c r="E36" s="22"/>
      <c r="F36" s="19"/>
    </row>
    <row r="37" spans="1:7" ht="15.75" customHeight="1">
      <c r="A37" s="19"/>
      <c r="B37" s="19"/>
      <c r="C37" s="19"/>
      <c r="D37" s="19"/>
      <c r="E37" s="79"/>
      <c r="F37" s="19"/>
    </row>
    <row r="38" spans="1:7" ht="15.75" customHeight="1">
      <c r="A38" s="63"/>
      <c r="B38" s="63"/>
      <c r="C38" s="19"/>
      <c r="D38" s="65"/>
      <c r="E38" s="64"/>
      <c r="F38" s="19"/>
    </row>
    <row r="39" spans="1:7" ht="15.75" customHeight="1">
      <c r="A39" s="63"/>
      <c r="B39" s="63"/>
      <c r="C39" s="19"/>
      <c r="D39" s="65"/>
      <c r="E39" s="64"/>
      <c r="F39" s="65"/>
    </row>
    <row r="40" spans="1:7" ht="15.75" customHeight="1">
      <c r="A40" s="63"/>
      <c r="B40" s="63"/>
      <c r="C40" s="19"/>
      <c r="D40" s="65"/>
      <c r="E40" s="64"/>
      <c r="F40" s="65"/>
    </row>
    <row r="41" spans="1:7" ht="15.75" customHeight="1">
      <c r="A41" s="63"/>
      <c r="B41" s="63"/>
      <c r="C41" s="19"/>
      <c r="D41" s="65"/>
      <c r="E41" s="64"/>
      <c r="F41" s="65"/>
    </row>
    <row r="42" spans="1:7" ht="15.75" customHeight="1">
      <c r="A42" s="63"/>
      <c r="B42" s="63"/>
      <c r="C42" s="19"/>
      <c r="D42" s="65"/>
      <c r="E42" s="64"/>
      <c r="F42" s="65"/>
    </row>
    <row r="43" spans="1:7" ht="15.75" customHeight="1">
      <c r="A43" s="63"/>
      <c r="B43" s="63"/>
      <c r="C43" s="19"/>
      <c r="D43" s="65"/>
      <c r="E43" s="64"/>
      <c r="F43" s="65"/>
    </row>
    <row r="44" spans="1:7" ht="15.75" customHeight="1">
      <c r="A44" s="19"/>
      <c r="B44" s="19"/>
      <c r="C44" s="19"/>
      <c r="D44" s="65"/>
      <c r="E44" s="64"/>
      <c r="F44" s="65"/>
    </row>
    <row r="45" spans="1:7" ht="15.75" customHeight="1">
      <c r="A45" s="19"/>
      <c r="B45" s="19"/>
      <c r="C45" s="19"/>
      <c r="D45" s="65"/>
      <c r="E45" s="64"/>
      <c r="F45" s="65"/>
    </row>
    <row r="46" spans="1:7" ht="15.75" customHeight="1">
      <c r="A46" s="19"/>
      <c r="B46" s="19"/>
      <c r="C46" s="19"/>
      <c r="D46" s="65"/>
      <c r="E46" s="64"/>
      <c r="F46" s="65"/>
    </row>
    <row r="47" spans="1:7" ht="15.75" customHeight="1">
      <c r="A47" s="63"/>
      <c r="B47" s="63"/>
      <c r="C47" s="19"/>
      <c r="D47" s="65"/>
      <c r="E47" s="64"/>
      <c r="F47" s="65"/>
    </row>
    <row r="48" spans="1:7" ht="15.75" customHeight="1">
      <c r="A48" s="63"/>
      <c r="B48" s="63"/>
      <c r="C48" s="19"/>
      <c r="D48" s="65"/>
      <c r="E48" s="64"/>
      <c r="F48" s="65"/>
    </row>
    <row r="49" spans="1:6" ht="15.75" customHeight="1">
      <c r="A49" s="63"/>
      <c r="B49" s="63"/>
      <c r="C49" s="19"/>
      <c r="D49" s="65"/>
      <c r="E49" s="64"/>
      <c r="F49" s="65"/>
    </row>
    <row r="50" spans="1:6" ht="15.75" customHeight="1">
      <c r="A50" s="19"/>
      <c r="B50" s="19"/>
      <c r="C50" s="19"/>
      <c r="D50" s="65"/>
      <c r="E50" s="64"/>
      <c r="F50" s="65"/>
    </row>
    <row r="51" spans="1:6" ht="15.75" customHeight="1">
      <c r="A51" s="19"/>
      <c r="B51" s="19"/>
      <c r="C51" s="19"/>
      <c r="D51" s="65"/>
      <c r="E51" s="64"/>
      <c r="F51" s="65"/>
    </row>
    <row r="52" spans="1:6" ht="15.75" customHeight="1">
      <c r="A52" s="22"/>
      <c r="B52" s="22"/>
      <c r="C52" s="22"/>
      <c r="D52" s="22"/>
      <c r="E52" s="22"/>
      <c r="F52" s="22"/>
    </row>
    <row r="53" spans="1:6">
      <c r="A53" s="63"/>
      <c r="B53" s="63"/>
      <c r="C53" s="19"/>
      <c r="D53" s="65"/>
      <c r="E53" s="64"/>
      <c r="F53" s="65"/>
    </row>
    <row r="54" spans="1:6">
      <c r="A54" s="63"/>
      <c r="B54" s="63"/>
      <c r="C54" s="19"/>
      <c r="D54" s="65"/>
      <c r="E54" s="64"/>
      <c r="F54" s="65"/>
    </row>
    <row r="55" spans="1:6">
      <c r="A55" s="63"/>
      <c r="B55" s="63"/>
      <c r="C55" s="19"/>
      <c r="D55" s="65"/>
      <c r="E55" s="79"/>
      <c r="F55" s="19"/>
    </row>
    <row r="56" spans="1:6">
      <c r="A56" s="63"/>
      <c r="B56" s="63"/>
      <c r="C56" s="19"/>
      <c r="D56" s="19"/>
      <c r="E56" s="64"/>
      <c r="F56" s="19"/>
    </row>
    <row r="57" spans="1:6">
      <c r="A57" s="63"/>
      <c r="B57" s="63"/>
      <c r="C57" s="19"/>
      <c r="D57" s="19"/>
      <c r="E57" s="64"/>
      <c r="F57" s="19"/>
    </row>
    <row r="58" spans="1:6">
      <c r="A58" s="63"/>
      <c r="B58" s="63"/>
      <c r="C58" s="19"/>
      <c r="D58" s="19"/>
      <c r="E58" s="64"/>
      <c r="F58" s="65"/>
    </row>
    <row r="59" spans="1:6">
      <c r="A59" s="63"/>
      <c r="B59" s="63"/>
      <c r="C59" s="19"/>
      <c r="D59" s="65"/>
      <c r="E59" s="64"/>
      <c r="F59" s="65"/>
    </row>
    <row r="60" spans="1:6">
      <c r="A60" s="63"/>
      <c r="B60" s="63"/>
      <c r="C60" s="19"/>
      <c r="D60" s="65"/>
      <c r="E60" s="64"/>
      <c r="F60" s="88"/>
    </row>
    <row r="61" spans="1:6">
      <c r="A61" s="63"/>
      <c r="B61" s="63"/>
      <c r="C61" s="19"/>
      <c r="D61" s="65"/>
      <c r="E61" s="64"/>
      <c r="F61" s="65"/>
    </row>
    <row r="62" spans="1:6">
      <c r="A62" s="63"/>
      <c r="B62" s="63"/>
      <c r="C62" s="19"/>
      <c r="D62" s="64"/>
      <c r="E62" s="64"/>
      <c r="F62" s="65"/>
    </row>
    <row r="63" spans="1:6">
      <c r="A63" s="63"/>
      <c r="B63" s="63"/>
      <c r="C63" s="19"/>
      <c r="D63" s="64"/>
      <c r="E63" s="64"/>
      <c r="F63" s="65"/>
    </row>
    <row r="64" spans="1:6">
      <c r="A64" s="63"/>
      <c r="B64" s="63"/>
      <c r="C64" s="19"/>
      <c r="D64" s="64"/>
      <c r="E64" s="64"/>
      <c r="F64" s="65"/>
    </row>
    <row r="65" spans="1:6">
      <c r="A65" s="63"/>
      <c r="B65" s="63"/>
      <c r="C65" s="19"/>
      <c r="D65" s="65"/>
      <c r="E65" s="64"/>
      <c r="F65" s="65"/>
    </row>
    <row r="66" spans="1:6">
      <c r="A66" s="65"/>
      <c r="B66" s="65"/>
      <c r="C66" s="65"/>
      <c r="D66" s="65"/>
      <c r="E66" s="65"/>
      <c r="F66" s="65"/>
    </row>
    <row r="67" spans="1:6">
      <c r="A67" s="63"/>
      <c r="B67" s="63"/>
      <c r="C67" s="63"/>
      <c r="D67" s="65"/>
      <c r="E67" s="64"/>
      <c r="F67" s="65"/>
    </row>
    <row r="68" spans="1:6">
      <c r="A68" s="63"/>
      <c r="B68" s="63"/>
      <c r="C68" s="63"/>
      <c r="D68" s="65"/>
      <c r="E68" s="64"/>
      <c r="F68" s="65"/>
    </row>
    <row r="69" spans="1:6">
      <c r="A69" s="63"/>
      <c r="B69" s="63"/>
      <c r="C69" s="65"/>
      <c r="D69" s="65"/>
      <c r="E69" s="64"/>
      <c r="F69" s="65"/>
    </row>
    <row r="70" spans="1:6">
      <c r="A70" s="63"/>
      <c r="B70" s="63"/>
      <c r="C70" s="65"/>
      <c r="D70" s="65"/>
      <c r="E70" s="64"/>
      <c r="F70" s="65"/>
    </row>
    <row r="71" spans="1:6">
      <c r="A71" s="63"/>
      <c r="B71" s="63"/>
      <c r="C71" s="65"/>
      <c r="D71" s="65"/>
      <c r="E71" s="64"/>
      <c r="F71" s="65"/>
    </row>
    <row r="72" spans="1:6">
      <c r="A72" s="63"/>
      <c r="B72" s="63"/>
      <c r="C72" s="65"/>
      <c r="D72" s="65"/>
      <c r="E72" s="64"/>
      <c r="F72" s="65"/>
    </row>
    <row r="73" spans="1:6">
      <c r="A73" s="63"/>
      <c r="B73" s="63"/>
      <c r="C73" s="65"/>
      <c r="D73" s="65"/>
      <c r="E73" s="64"/>
      <c r="F73" s="65"/>
    </row>
    <row r="74" spans="1:6">
      <c r="A74" s="63"/>
      <c r="B74" s="63"/>
      <c r="C74" s="65"/>
      <c r="D74" s="65"/>
      <c r="E74" s="64"/>
      <c r="F74" s="65"/>
    </row>
    <row r="75" spans="1:6">
      <c r="A75" s="65"/>
      <c r="B75" s="65"/>
      <c r="C75" s="65"/>
      <c r="D75" s="65"/>
      <c r="E75" s="65"/>
      <c r="F75" s="65"/>
    </row>
    <row r="76" spans="1:6">
      <c r="A76" s="9"/>
      <c r="B76" s="9"/>
      <c r="C76" s="9"/>
      <c r="D76" s="9"/>
      <c r="E76" s="9"/>
      <c r="F76" s="9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topLeftCell="B1" workbookViewId="0">
      <selection activeCell="G1" sqref="G1"/>
    </sheetView>
  </sheetViews>
  <sheetFormatPr defaultColWidth="12.6640625" defaultRowHeight="15"/>
  <cols>
    <col min="1" max="6" width="18.77734375" customWidth="1"/>
  </cols>
  <sheetData>
    <row r="1" spans="1:12" ht="15.75" customHeight="1">
      <c r="A1" s="12" t="s">
        <v>40</v>
      </c>
      <c r="B1" s="12" t="s">
        <v>41</v>
      </c>
      <c r="C1" s="12" t="s">
        <v>42</v>
      </c>
      <c r="D1" s="12" t="s">
        <v>43</v>
      </c>
      <c r="E1" s="13" t="s">
        <v>45</v>
      </c>
      <c r="F1" s="12" t="s">
        <v>46</v>
      </c>
      <c r="G1" s="12" t="s">
        <v>412</v>
      </c>
      <c r="I1" s="58" t="s">
        <v>4</v>
      </c>
      <c r="J1" s="58" t="s">
        <v>1</v>
      </c>
      <c r="K1" s="58" t="s">
        <v>2</v>
      </c>
      <c r="L1" s="58" t="s">
        <v>3</v>
      </c>
    </row>
    <row r="2" spans="1:12" ht="15.75" customHeight="1">
      <c r="A2" s="59" t="s">
        <v>481</v>
      </c>
      <c r="B2" s="59" t="s">
        <v>7</v>
      </c>
      <c r="C2" s="59" t="s">
        <v>396</v>
      </c>
      <c r="D2" s="20" t="s">
        <v>283</v>
      </c>
      <c r="E2" s="21">
        <v>45</v>
      </c>
      <c r="F2" s="20">
        <v>3</v>
      </c>
      <c r="G2" s="5">
        <f t="shared" ref="G2:G15" si="0">SUM(E2*F2)</f>
        <v>135</v>
      </c>
      <c r="I2" s="2" t="s">
        <v>24</v>
      </c>
      <c r="J2" s="2" t="s">
        <v>7</v>
      </c>
      <c r="K2" s="2">
        <f t="shared" ref="K2:L2" si="1">SUM(F2:F15,F19:F27,F32:F44,F48:F53,F56:F58,F62:F64,F68:F69)</f>
        <v>552</v>
      </c>
      <c r="L2" s="18">
        <f t="shared" si="1"/>
        <v>31995</v>
      </c>
    </row>
    <row r="3" spans="1:12" ht="15.75" customHeight="1">
      <c r="A3" s="59" t="s">
        <v>481</v>
      </c>
      <c r="B3" s="59" t="s">
        <v>7</v>
      </c>
      <c r="C3" s="59" t="s">
        <v>396</v>
      </c>
      <c r="D3" s="20" t="s">
        <v>283</v>
      </c>
      <c r="E3" s="16">
        <v>50</v>
      </c>
      <c r="F3" s="59">
        <v>5</v>
      </c>
      <c r="G3" s="5">
        <f t="shared" si="0"/>
        <v>250</v>
      </c>
      <c r="I3" s="2" t="s">
        <v>24</v>
      </c>
      <c r="J3" s="2" t="s">
        <v>8</v>
      </c>
      <c r="K3" s="2">
        <f t="shared" ref="K3:L3" si="2">SUM(F73:F78)</f>
        <v>39</v>
      </c>
      <c r="L3" s="18">
        <f t="shared" si="2"/>
        <v>2120</v>
      </c>
    </row>
    <row r="4" spans="1:12" ht="15.75" customHeight="1">
      <c r="A4" s="59" t="s">
        <v>481</v>
      </c>
      <c r="B4" s="59" t="s">
        <v>7</v>
      </c>
      <c r="C4" s="59" t="s">
        <v>396</v>
      </c>
      <c r="D4" s="20" t="s">
        <v>283</v>
      </c>
      <c r="E4" s="21">
        <v>55</v>
      </c>
      <c r="F4" s="20">
        <v>1</v>
      </c>
      <c r="G4" s="5">
        <f t="shared" si="0"/>
        <v>55</v>
      </c>
    </row>
    <row r="5" spans="1:12" ht="15.75" customHeight="1">
      <c r="A5" s="59" t="s">
        <v>481</v>
      </c>
      <c r="B5" s="59" t="s">
        <v>7</v>
      </c>
      <c r="C5" s="59" t="s">
        <v>396</v>
      </c>
      <c r="D5" s="20" t="s">
        <v>289</v>
      </c>
      <c r="E5" s="23">
        <v>45</v>
      </c>
      <c r="F5" s="14">
        <v>11</v>
      </c>
      <c r="G5" s="18">
        <f t="shared" si="0"/>
        <v>495</v>
      </c>
    </row>
    <row r="6" spans="1:12" ht="15.75" customHeight="1">
      <c r="A6" s="59" t="s">
        <v>481</v>
      </c>
      <c r="B6" s="59" t="s">
        <v>7</v>
      </c>
      <c r="C6" s="59" t="s">
        <v>396</v>
      </c>
      <c r="D6" s="20" t="s">
        <v>289</v>
      </c>
      <c r="E6" s="16">
        <v>50</v>
      </c>
      <c r="F6" s="14">
        <v>17</v>
      </c>
      <c r="G6" s="5">
        <f t="shared" si="0"/>
        <v>850</v>
      </c>
      <c r="K6" s="2" t="s">
        <v>381</v>
      </c>
      <c r="L6" s="2" t="s">
        <v>382</v>
      </c>
    </row>
    <row r="7" spans="1:12" ht="15.75" customHeight="1">
      <c r="A7" s="59" t="s">
        <v>481</v>
      </c>
      <c r="B7" s="59" t="s">
        <v>7</v>
      </c>
      <c r="C7" s="59" t="s">
        <v>396</v>
      </c>
      <c r="D7" s="20" t="s">
        <v>289</v>
      </c>
      <c r="E7" s="16">
        <v>55</v>
      </c>
      <c r="F7" s="14">
        <v>3</v>
      </c>
      <c r="G7" s="5">
        <f t="shared" si="0"/>
        <v>165</v>
      </c>
      <c r="K7" s="2">
        <f t="shared" ref="K7:L7" si="3">SUM(K2:K4)</f>
        <v>591</v>
      </c>
      <c r="L7" s="18">
        <f t="shared" si="3"/>
        <v>34115</v>
      </c>
    </row>
    <row r="8" spans="1:12" ht="15.75" customHeight="1">
      <c r="A8" s="59" t="s">
        <v>481</v>
      </c>
      <c r="B8" s="59" t="s">
        <v>7</v>
      </c>
      <c r="C8" s="59" t="s">
        <v>396</v>
      </c>
      <c r="D8" s="20" t="s">
        <v>291</v>
      </c>
      <c r="E8" s="16">
        <v>55</v>
      </c>
      <c r="F8" s="14">
        <v>28</v>
      </c>
      <c r="G8" s="5">
        <f t="shared" si="0"/>
        <v>1540</v>
      </c>
    </row>
    <row r="9" spans="1:12" ht="15.75" customHeight="1">
      <c r="A9" s="59" t="s">
        <v>481</v>
      </c>
      <c r="B9" s="59" t="s">
        <v>7</v>
      </c>
      <c r="C9" s="59" t="s">
        <v>396</v>
      </c>
      <c r="D9" s="20" t="s">
        <v>291</v>
      </c>
      <c r="E9" s="16">
        <v>50</v>
      </c>
      <c r="F9" s="14">
        <v>24</v>
      </c>
      <c r="G9" s="5">
        <f t="shared" si="0"/>
        <v>1200</v>
      </c>
    </row>
    <row r="10" spans="1:12" ht="15.75" customHeight="1">
      <c r="A10" s="59" t="s">
        <v>481</v>
      </c>
      <c r="B10" s="59" t="s">
        <v>7</v>
      </c>
      <c r="C10" s="59" t="s">
        <v>396</v>
      </c>
      <c r="D10" s="20" t="s">
        <v>291</v>
      </c>
      <c r="E10" s="16">
        <v>45</v>
      </c>
      <c r="F10" s="14">
        <v>5</v>
      </c>
      <c r="G10" s="5">
        <f t="shared" si="0"/>
        <v>225</v>
      </c>
    </row>
    <row r="11" spans="1:12" ht="15.75" customHeight="1">
      <c r="A11" s="59" t="s">
        <v>481</v>
      </c>
      <c r="B11" s="59" t="s">
        <v>7</v>
      </c>
      <c r="C11" s="59" t="s">
        <v>396</v>
      </c>
      <c r="D11" s="20" t="s">
        <v>293</v>
      </c>
      <c r="E11" s="16">
        <v>45</v>
      </c>
      <c r="F11" s="14">
        <v>4</v>
      </c>
      <c r="G11" s="5">
        <f t="shared" si="0"/>
        <v>180</v>
      </c>
      <c r="K11" s="2" t="s">
        <v>383</v>
      </c>
    </row>
    <row r="12" spans="1:12" ht="15.75" customHeight="1">
      <c r="A12" s="59" t="s">
        <v>481</v>
      </c>
      <c r="B12" s="59" t="s">
        <v>7</v>
      </c>
      <c r="C12" s="59" t="s">
        <v>396</v>
      </c>
      <c r="D12" s="20" t="s">
        <v>293</v>
      </c>
      <c r="E12" s="16">
        <v>50</v>
      </c>
      <c r="F12" s="14">
        <v>5</v>
      </c>
      <c r="G12" s="5">
        <f t="shared" si="0"/>
        <v>250</v>
      </c>
    </row>
    <row r="13" spans="1:12" ht="15.75" customHeight="1">
      <c r="A13" s="59" t="s">
        <v>481</v>
      </c>
      <c r="B13" s="59" t="s">
        <v>7</v>
      </c>
      <c r="C13" s="59" t="s">
        <v>396</v>
      </c>
      <c r="D13" s="20" t="s">
        <v>293</v>
      </c>
      <c r="E13" s="16">
        <v>55</v>
      </c>
      <c r="F13" s="14">
        <v>5</v>
      </c>
      <c r="G13" s="5">
        <f t="shared" si="0"/>
        <v>275</v>
      </c>
    </row>
    <row r="14" spans="1:12" ht="15.75" customHeight="1">
      <c r="A14" s="59" t="s">
        <v>481</v>
      </c>
      <c r="B14" s="59" t="s">
        <v>7</v>
      </c>
      <c r="C14" s="59" t="s">
        <v>396</v>
      </c>
      <c r="D14" s="20" t="s">
        <v>297</v>
      </c>
      <c r="E14" s="21">
        <v>50</v>
      </c>
      <c r="F14" s="20">
        <v>17</v>
      </c>
      <c r="G14" s="5">
        <f t="shared" si="0"/>
        <v>850</v>
      </c>
    </row>
    <row r="15" spans="1:12" ht="15.75" customHeight="1">
      <c r="A15" s="59" t="s">
        <v>481</v>
      </c>
      <c r="B15" s="59" t="s">
        <v>7</v>
      </c>
      <c r="C15" s="59" t="s">
        <v>396</v>
      </c>
      <c r="D15" s="20" t="s">
        <v>297</v>
      </c>
      <c r="E15" s="21">
        <v>55</v>
      </c>
      <c r="F15" s="20">
        <v>4</v>
      </c>
      <c r="G15" s="5">
        <f t="shared" si="0"/>
        <v>220</v>
      </c>
    </row>
    <row r="16" spans="1:12" ht="15.75" customHeight="1">
      <c r="A16" s="59"/>
      <c r="B16" s="59"/>
      <c r="C16" s="59"/>
      <c r="D16" s="14"/>
      <c r="E16" s="21"/>
      <c r="F16" s="20"/>
    </row>
    <row r="17" spans="1:7" ht="15.75" customHeight="1">
      <c r="A17" s="60"/>
      <c r="B17" s="60"/>
      <c r="C17" s="60"/>
      <c r="D17" s="62"/>
      <c r="E17" s="81"/>
      <c r="F17" s="62"/>
    </row>
    <row r="18" spans="1:7" ht="15.75" customHeight="1">
      <c r="A18" s="14"/>
      <c r="B18" s="14"/>
      <c r="C18" s="14"/>
      <c r="D18" s="14"/>
      <c r="E18" s="16"/>
      <c r="F18" s="14"/>
    </row>
    <row r="19" spans="1:7" ht="15.75" customHeight="1">
      <c r="A19" s="59" t="s">
        <v>481</v>
      </c>
      <c r="B19" s="59" t="s">
        <v>7</v>
      </c>
      <c r="C19" s="59" t="s">
        <v>409</v>
      </c>
      <c r="D19" s="20" t="s">
        <v>380</v>
      </c>
      <c r="E19" s="16">
        <v>50</v>
      </c>
      <c r="F19" s="14">
        <v>3</v>
      </c>
      <c r="G19" s="5">
        <f t="shared" ref="G19:G27" si="4">SUM(E19*F19)</f>
        <v>150</v>
      </c>
    </row>
    <row r="20" spans="1:7" ht="15.75" customHeight="1">
      <c r="A20" s="59" t="s">
        <v>481</v>
      </c>
      <c r="B20" s="59" t="s">
        <v>7</v>
      </c>
      <c r="C20" s="59" t="s">
        <v>409</v>
      </c>
      <c r="D20" s="20" t="s">
        <v>283</v>
      </c>
      <c r="E20" s="16">
        <v>50</v>
      </c>
      <c r="F20" s="14">
        <v>13</v>
      </c>
      <c r="G20" s="5">
        <f t="shared" si="4"/>
        <v>650</v>
      </c>
    </row>
    <row r="21" spans="1:7" ht="15.75" customHeight="1">
      <c r="A21" s="59" t="s">
        <v>481</v>
      </c>
      <c r="B21" s="59" t="s">
        <v>7</v>
      </c>
      <c r="C21" s="59" t="s">
        <v>409</v>
      </c>
      <c r="D21" s="20" t="s">
        <v>283</v>
      </c>
      <c r="E21" s="16">
        <v>55</v>
      </c>
      <c r="F21" s="14">
        <v>8</v>
      </c>
      <c r="G21" s="5">
        <f t="shared" si="4"/>
        <v>440</v>
      </c>
    </row>
    <row r="22" spans="1:7" ht="15.75" customHeight="1">
      <c r="A22" s="59" t="s">
        <v>481</v>
      </c>
      <c r="B22" s="59" t="s">
        <v>7</v>
      </c>
      <c r="C22" s="59" t="s">
        <v>409</v>
      </c>
      <c r="D22" s="20" t="s">
        <v>289</v>
      </c>
      <c r="E22" s="16">
        <v>50</v>
      </c>
      <c r="F22" s="14">
        <v>11</v>
      </c>
      <c r="G22" s="5">
        <f t="shared" si="4"/>
        <v>550</v>
      </c>
    </row>
    <row r="23" spans="1:7" ht="15.75" customHeight="1">
      <c r="A23" s="59" t="s">
        <v>481</v>
      </c>
      <c r="B23" s="59" t="s">
        <v>7</v>
      </c>
      <c r="C23" s="59" t="s">
        <v>409</v>
      </c>
      <c r="D23" s="20" t="s">
        <v>289</v>
      </c>
      <c r="E23" s="16">
        <v>55</v>
      </c>
      <c r="F23" s="14">
        <v>7</v>
      </c>
      <c r="G23" s="5">
        <f t="shared" si="4"/>
        <v>385</v>
      </c>
    </row>
    <row r="24" spans="1:7" ht="15.75" customHeight="1">
      <c r="A24" s="59" t="s">
        <v>481</v>
      </c>
      <c r="B24" s="59" t="s">
        <v>7</v>
      </c>
      <c r="C24" s="59" t="s">
        <v>409</v>
      </c>
      <c r="D24" s="20" t="s">
        <v>291</v>
      </c>
      <c r="E24" s="16">
        <v>50</v>
      </c>
      <c r="F24" s="14">
        <v>2</v>
      </c>
      <c r="G24" s="5">
        <f t="shared" si="4"/>
        <v>100</v>
      </c>
    </row>
    <row r="25" spans="1:7" ht="15.75" customHeight="1">
      <c r="A25" s="59" t="s">
        <v>481</v>
      </c>
      <c r="B25" s="59" t="s">
        <v>7</v>
      </c>
      <c r="C25" s="59" t="s">
        <v>409</v>
      </c>
      <c r="D25" s="20" t="s">
        <v>291</v>
      </c>
      <c r="E25" s="16">
        <v>55</v>
      </c>
      <c r="F25" s="14">
        <v>11</v>
      </c>
      <c r="G25" s="5">
        <f t="shared" si="4"/>
        <v>605</v>
      </c>
    </row>
    <row r="26" spans="1:7" ht="15.75" customHeight="1">
      <c r="A26" s="59" t="s">
        <v>481</v>
      </c>
      <c r="B26" s="59" t="s">
        <v>7</v>
      </c>
      <c r="C26" s="59" t="s">
        <v>409</v>
      </c>
      <c r="D26" s="20" t="s">
        <v>293</v>
      </c>
      <c r="E26" s="16">
        <v>55</v>
      </c>
      <c r="F26" s="14">
        <v>15</v>
      </c>
      <c r="G26" s="5">
        <f t="shared" si="4"/>
        <v>825</v>
      </c>
    </row>
    <row r="27" spans="1:7" ht="15.75" customHeight="1">
      <c r="A27" s="59" t="s">
        <v>481</v>
      </c>
      <c r="B27" s="59" t="s">
        <v>7</v>
      </c>
      <c r="C27" s="59" t="s">
        <v>409</v>
      </c>
      <c r="D27" s="20" t="s">
        <v>297</v>
      </c>
      <c r="E27" s="11">
        <v>55</v>
      </c>
      <c r="F27" s="10">
        <v>11</v>
      </c>
      <c r="G27" s="5">
        <f t="shared" si="4"/>
        <v>605</v>
      </c>
    </row>
    <row r="28" spans="1:7" ht="15.75" customHeight="1">
      <c r="A28" s="59"/>
      <c r="B28" s="59"/>
      <c r="C28" s="59"/>
      <c r="D28" s="20"/>
      <c r="E28" s="21"/>
      <c r="F28" s="20"/>
    </row>
    <row r="29" spans="1:7" ht="15.75" customHeight="1">
      <c r="G29" s="22"/>
    </row>
    <row r="30" spans="1:7" ht="15.75" customHeight="1">
      <c r="A30" s="60"/>
      <c r="B30" s="60"/>
      <c r="C30" s="60"/>
      <c r="D30" s="62"/>
      <c r="E30" s="81"/>
      <c r="F30" s="62"/>
      <c r="G30" s="22"/>
    </row>
    <row r="31" spans="1:7" ht="15.75" customHeight="1">
      <c r="A31" s="14"/>
      <c r="B31" s="14"/>
      <c r="C31" s="14"/>
      <c r="D31" s="14"/>
      <c r="E31" s="16"/>
      <c r="F31" s="14"/>
      <c r="G31" s="22"/>
    </row>
    <row r="32" spans="1:7" ht="15.75" customHeight="1">
      <c r="A32" s="59" t="s">
        <v>481</v>
      </c>
      <c r="B32" s="59" t="s">
        <v>7</v>
      </c>
      <c r="C32" s="59" t="s">
        <v>394</v>
      </c>
      <c r="D32" s="20" t="s">
        <v>283</v>
      </c>
      <c r="E32" s="16">
        <v>60</v>
      </c>
      <c r="F32" s="14">
        <v>4</v>
      </c>
      <c r="G32" s="5">
        <f t="shared" ref="G32:G44" si="5">SUM(E32*F32)</f>
        <v>240</v>
      </c>
    </row>
    <row r="33" spans="1:7" ht="15.75" customHeight="1">
      <c r="A33" s="59" t="s">
        <v>481</v>
      </c>
      <c r="B33" s="59" t="s">
        <v>7</v>
      </c>
      <c r="C33" s="59" t="s">
        <v>394</v>
      </c>
      <c r="D33" s="20" t="s">
        <v>283</v>
      </c>
      <c r="E33" s="16">
        <v>70</v>
      </c>
      <c r="F33" s="14">
        <v>17</v>
      </c>
      <c r="G33" s="5">
        <f t="shared" si="5"/>
        <v>1190</v>
      </c>
    </row>
    <row r="34" spans="1:7" ht="15.75" customHeight="1">
      <c r="A34" s="59" t="s">
        <v>481</v>
      </c>
      <c r="B34" s="59" t="s">
        <v>7</v>
      </c>
      <c r="C34" s="59" t="s">
        <v>394</v>
      </c>
      <c r="D34" s="20" t="s">
        <v>289</v>
      </c>
      <c r="E34" s="16">
        <v>70</v>
      </c>
      <c r="F34" s="14">
        <v>55</v>
      </c>
      <c r="G34" s="5">
        <f t="shared" si="5"/>
        <v>3850</v>
      </c>
    </row>
    <row r="35" spans="1:7" ht="15.75" customHeight="1">
      <c r="A35" s="59" t="s">
        <v>481</v>
      </c>
      <c r="B35" s="59" t="s">
        <v>7</v>
      </c>
      <c r="C35" s="59" t="s">
        <v>394</v>
      </c>
      <c r="D35" s="20" t="s">
        <v>291</v>
      </c>
      <c r="E35" s="16">
        <v>30</v>
      </c>
      <c r="F35" s="14">
        <v>4</v>
      </c>
      <c r="G35" s="5">
        <f t="shared" si="5"/>
        <v>120</v>
      </c>
    </row>
    <row r="36" spans="1:7" ht="15.75" customHeight="1">
      <c r="A36" s="59" t="s">
        <v>481</v>
      </c>
      <c r="B36" s="59" t="s">
        <v>7</v>
      </c>
      <c r="C36" s="59" t="s">
        <v>394</v>
      </c>
      <c r="D36" s="20" t="s">
        <v>291</v>
      </c>
      <c r="E36" s="16">
        <v>35</v>
      </c>
      <c r="F36" s="14">
        <v>2</v>
      </c>
      <c r="G36" s="5">
        <f t="shared" si="5"/>
        <v>70</v>
      </c>
    </row>
    <row r="37" spans="1:7" ht="15.75" customHeight="1">
      <c r="A37" s="59" t="s">
        <v>481</v>
      </c>
      <c r="B37" s="59" t="s">
        <v>7</v>
      </c>
      <c r="C37" s="59" t="s">
        <v>394</v>
      </c>
      <c r="D37" s="20" t="s">
        <v>291</v>
      </c>
      <c r="E37" s="16">
        <v>70</v>
      </c>
      <c r="F37" s="14">
        <v>63</v>
      </c>
      <c r="G37" s="5">
        <f t="shared" si="5"/>
        <v>4410</v>
      </c>
    </row>
    <row r="38" spans="1:7" ht="15.75" customHeight="1">
      <c r="A38" s="59" t="s">
        <v>481</v>
      </c>
      <c r="B38" s="59" t="s">
        <v>7</v>
      </c>
      <c r="C38" s="59" t="s">
        <v>394</v>
      </c>
      <c r="D38" s="20" t="s">
        <v>293</v>
      </c>
      <c r="E38" s="16">
        <v>25</v>
      </c>
      <c r="F38" s="14">
        <v>1</v>
      </c>
      <c r="G38" s="5">
        <f t="shared" si="5"/>
        <v>25</v>
      </c>
    </row>
    <row r="39" spans="1:7" ht="15.75" customHeight="1">
      <c r="A39" s="59" t="s">
        <v>481</v>
      </c>
      <c r="B39" s="59" t="s">
        <v>7</v>
      </c>
      <c r="C39" s="59" t="s">
        <v>394</v>
      </c>
      <c r="D39" s="20" t="s">
        <v>293</v>
      </c>
      <c r="E39" s="16">
        <v>30</v>
      </c>
      <c r="F39" s="14">
        <v>36</v>
      </c>
      <c r="G39" s="5">
        <f t="shared" si="5"/>
        <v>1080</v>
      </c>
    </row>
    <row r="40" spans="1:7" ht="15.75" customHeight="1">
      <c r="A40" s="59" t="s">
        <v>481</v>
      </c>
      <c r="B40" s="59" t="s">
        <v>7</v>
      </c>
      <c r="C40" s="59" t="s">
        <v>394</v>
      </c>
      <c r="D40" s="20" t="s">
        <v>293</v>
      </c>
      <c r="E40" s="11">
        <v>35</v>
      </c>
      <c r="F40" s="10">
        <v>13</v>
      </c>
      <c r="G40" s="5">
        <f t="shared" si="5"/>
        <v>455</v>
      </c>
    </row>
    <row r="41" spans="1:7" ht="15.75" customHeight="1">
      <c r="A41" s="59" t="s">
        <v>481</v>
      </c>
      <c r="B41" s="59" t="s">
        <v>7</v>
      </c>
      <c r="C41" s="59" t="s">
        <v>394</v>
      </c>
      <c r="D41" s="20" t="s">
        <v>293</v>
      </c>
      <c r="E41" s="16">
        <v>60</v>
      </c>
      <c r="F41" s="14">
        <v>2</v>
      </c>
      <c r="G41" s="5">
        <f t="shared" si="5"/>
        <v>120</v>
      </c>
    </row>
    <row r="42" spans="1:7" ht="15.75" customHeight="1">
      <c r="A42" s="59" t="s">
        <v>481</v>
      </c>
      <c r="B42" s="59" t="s">
        <v>7</v>
      </c>
      <c r="C42" s="59" t="s">
        <v>394</v>
      </c>
      <c r="D42" s="20" t="s">
        <v>293</v>
      </c>
      <c r="E42" s="16">
        <v>70</v>
      </c>
      <c r="F42" s="14">
        <v>33</v>
      </c>
      <c r="G42" s="5">
        <f t="shared" si="5"/>
        <v>2310</v>
      </c>
    </row>
    <row r="43" spans="1:7" ht="15.75" customHeight="1">
      <c r="A43" s="59" t="s">
        <v>481</v>
      </c>
      <c r="B43" s="59" t="s">
        <v>7</v>
      </c>
      <c r="C43" s="59" t="s">
        <v>394</v>
      </c>
      <c r="D43" s="20" t="s">
        <v>297</v>
      </c>
      <c r="E43" s="11">
        <v>70</v>
      </c>
      <c r="F43" s="10">
        <v>34</v>
      </c>
      <c r="G43" s="5">
        <f t="shared" si="5"/>
        <v>2380</v>
      </c>
    </row>
    <row r="44" spans="1:7" ht="15.75" customHeight="1">
      <c r="A44" s="59" t="s">
        <v>481</v>
      </c>
      <c r="B44" s="59" t="s">
        <v>7</v>
      </c>
      <c r="C44" s="59" t="s">
        <v>394</v>
      </c>
      <c r="D44" s="20" t="s">
        <v>297</v>
      </c>
      <c r="E44" s="11">
        <v>85</v>
      </c>
      <c r="F44" s="10">
        <v>1</v>
      </c>
      <c r="G44" s="5">
        <f t="shared" si="5"/>
        <v>85</v>
      </c>
    </row>
    <row r="45" spans="1:7" ht="15.75" customHeight="1">
      <c r="A45" s="59"/>
      <c r="B45" s="59"/>
      <c r="C45" s="59"/>
      <c r="D45" s="20"/>
      <c r="E45" s="16"/>
      <c r="F45" s="14"/>
      <c r="G45" s="22"/>
    </row>
    <row r="46" spans="1:7" ht="15.75" customHeight="1">
      <c r="A46" s="60"/>
      <c r="B46" s="60"/>
      <c r="C46" s="60"/>
      <c r="D46" s="62"/>
      <c r="E46" s="81"/>
      <c r="F46" s="62"/>
      <c r="G46" s="22"/>
    </row>
    <row r="47" spans="1:7" ht="15.75" customHeight="1">
      <c r="A47" s="14"/>
      <c r="B47" s="14"/>
      <c r="C47" s="14"/>
      <c r="D47" s="14"/>
      <c r="E47" s="16"/>
      <c r="F47" s="14"/>
      <c r="G47" s="22"/>
    </row>
    <row r="48" spans="1:7" ht="15.75" customHeight="1">
      <c r="A48" s="59" t="s">
        <v>481</v>
      </c>
      <c r="B48" s="59" t="s">
        <v>7</v>
      </c>
      <c r="C48" s="59" t="s">
        <v>482</v>
      </c>
      <c r="D48" s="20" t="s">
        <v>380</v>
      </c>
      <c r="E48" s="16">
        <v>65</v>
      </c>
      <c r="F48" s="14">
        <v>3</v>
      </c>
      <c r="G48" s="5">
        <f t="shared" ref="G48:G53" si="6">SUM(E48*F48)</f>
        <v>195</v>
      </c>
    </row>
    <row r="49" spans="1:7" ht="15.75" customHeight="1">
      <c r="A49" s="59" t="s">
        <v>481</v>
      </c>
      <c r="B49" s="59" t="s">
        <v>7</v>
      </c>
      <c r="C49" s="59" t="s">
        <v>482</v>
      </c>
      <c r="D49" s="20" t="s">
        <v>283</v>
      </c>
      <c r="E49" s="16">
        <v>65</v>
      </c>
      <c r="F49" s="14">
        <v>12</v>
      </c>
      <c r="G49" s="5">
        <f t="shared" si="6"/>
        <v>780</v>
      </c>
    </row>
    <row r="50" spans="1:7" ht="15.75" customHeight="1">
      <c r="A50" s="59" t="s">
        <v>481</v>
      </c>
      <c r="B50" s="59" t="s">
        <v>7</v>
      </c>
      <c r="C50" s="59" t="s">
        <v>482</v>
      </c>
      <c r="D50" s="20" t="s">
        <v>289</v>
      </c>
      <c r="E50" s="16">
        <v>65</v>
      </c>
      <c r="F50" s="14">
        <v>29</v>
      </c>
      <c r="G50" s="5">
        <f t="shared" si="6"/>
        <v>1885</v>
      </c>
    </row>
    <row r="51" spans="1:7" ht="15.75" customHeight="1">
      <c r="A51" s="59" t="s">
        <v>481</v>
      </c>
      <c r="B51" s="59" t="s">
        <v>7</v>
      </c>
      <c r="C51" s="59" t="s">
        <v>482</v>
      </c>
      <c r="D51" s="20" t="s">
        <v>291</v>
      </c>
      <c r="E51" s="16">
        <v>65</v>
      </c>
      <c r="F51" s="14">
        <v>11</v>
      </c>
      <c r="G51" s="5">
        <f t="shared" si="6"/>
        <v>715</v>
      </c>
    </row>
    <row r="52" spans="1:7" ht="15.75" customHeight="1">
      <c r="A52" s="59" t="s">
        <v>481</v>
      </c>
      <c r="B52" s="59" t="s">
        <v>7</v>
      </c>
      <c r="C52" s="59" t="s">
        <v>482</v>
      </c>
      <c r="D52" s="20" t="s">
        <v>293</v>
      </c>
      <c r="E52" s="16">
        <v>65</v>
      </c>
      <c r="F52" s="14">
        <v>6</v>
      </c>
      <c r="G52" s="5">
        <f t="shared" si="6"/>
        <v>390</v>
      </c>
    </row>
    <row r="53" spans="1:7">
      <c r="A53" s="59" t="s">
        <v>481</v>
      </c>
      <c r="B53" s="59" t="s">
        <v>7</v>
      </c>
      <c r="C53" s="59" t="s">
        <v>482</v>
      </c>
      <c r="D53" s="20" t="s">
        <v>297</v>
      </c>
      <c r="E53" s="16">
        <v>75</v>
      </c>
      <c r="F53" s="14">
        <v>4</v>
      </c>
      <c r="G53" s="5">
        <f t="shared" si="6"/>
        <v>300</v>
      </c>
    </row>
    <row r="54" spans="1:7">
      <c r="A54" s="63"/>
      <c r="B54" s="63"/>
      <c r="C54" s="19"/>
      <c r="D54" s="64"/>
      <c r="E54" s="64"/>
      <c r="F54" s="65"/>
      <c r="G54" s="22"/>
    </row>
    <row r="55" spans="1:7">
      <c r="A55" s="12" t="s">
        <v>40</v>
      </c>
      <c r="B55" s="12" t="s">
        <v>41</v>
      </c>
      <c r="C55" s="12" t="s">
        <v>42</v>
      </c>
      <c r="D55" s="12" t="s">
        <v>43</v>
      </c>
      <c r="E55" s="13" t="s">
        <v>45</v>
      </c>
      <c r="F55" s="12" t="s">
        <v>46</v>
      </c>
      <c r="G55" s="22"/>
    </row>
    <row r="56" spans="1:7">
      <c r="A56" s="59" t="s">
        <v>481</v>
      </c>
      <c r="B56" s="59" t="s">
        <v>7</v>
      </c>
      <c r="C56" s="59" t="s">
        <v>395</v>
      </c>
      <c r="D56" s="20" t="s">
        <v>283</v>
      </c>
      <c r="E56" s="21">
        <v>30</v>
      </c>
      <c r="F56" s="20">
        <v>2</v>
      </c>
      <c r="G56" s="5">
        <f t="shared" ref="G56:G58" si="7">SUM(E56*F56)</f>
        <v>60</v>
      </c>
    </row>
    <row r="57" spans="1:7">
      <c r="A57" s="59" t="s">
        <v>481</v>
      </c>
      <c r="B57" s="59" t="s">
        <v>7</v>
      </c>
      <c r="C57" s="59" t="s">
        <v>395</v>
      </c>
      <c r="D57" s="20" t="s">
        <v>289</v>
      </c>
      <c r="E57" s="16">
        <v>30</v>
      </c>
      <c r="F57" s="59">
        <v>1</v>
      </c>
      <c r="G57" s="5">
        <f t="shared" si="7"/>
        <v>30</v>
      </c>
    </row>
    <row r="58" spans="1:7">
      <c r="A58" s="59" t="s">
        <v>481</v>
      </c>
      <c r="B58" s="59" t="s">
        <v>7</v>
      </c>
      <c r="C58" s="59" t="s">
        <v>395</v>
      </c>
      <c r="D58" s="20" t="s">
        <v>291</v>
      </c>
      <c r="E58" s="21">
        <v>30</v>
      </c>
      <c r="F58" s="20">
        <v>1</v>
      </c>
      <c r="G58" s="5">
        <f t="shared" si="7"/>
        <v>30</v>
      </c>
    </row>
    <row r="59" spans="1:7">
      <c r="A59" s="59"/>
      <c r="B59" s="59"/>
      <c r="C59" s="59"/>
      <c r="D59" s="20"/>
      <c r="E59" s="16"/>
      <c r="F59" s="14"/>
      <c r="G59" s="22"/>
    </row>
    <row r="60" spans="1:7">
      <c r="A60" s="60"/>
      <c r="B60" s="60"/>
      <c r="C60" s="60"/>
      <c r="D60" s="69"/>
      <c r="E60" s="81"/>
      <c r="F60" s="62"/>
      <c r="G60" s="22"/>
    </row>
    <row r="61" spans="1:7">
      <c r="A61" s="59"/>
      <c r="B61" s="59"/>
      <c r="C61" s="59"/>
      <c r="D61" s="20"/>
      <c r="E61" s="16"/>
      <c r="F61" s="14"/>
      <c r="G61" s="22"/>
    </row>
    <row r="62" spans="1:7">
      <c r="A62" s="59" t="s">
        <v>481</v>
      </c>
      <c r="B62" s="59" t="s">
        <v>7</v>
      </c>
      <c r="C62" s="59" t="s">
        <v>482</v>
      </c>
      <c r="D62" s="20" t="s">
        <v>283</v>
      </c>
      <c r="E62" s="16">
        <v>65</v>
      </c>
      <c r="F62" s="14">
        <v>1</v>
      </c>
      <c r="G62" s="5">
        <f t="shared" ref="G62:G64" si="8">SUM(E62*F62)</f>
        <v>65</v>
      </c>
    </row>
    <row r="63" spans="1:7">
      <c r="A63" s="59" t="s">
        <v>481</v>
      </c>
      <c r="B63" s="59" t="s">
        <v>7</v>
      </c>
      <c r="C63" s="59" t="s">
        <v>482</v>
      </c>
      <c r="D63" s="20" t="s">
        <v>291</v>
      </c>
      <c r="E63" s="16">
        <v>65</v>
      </c>
      <c r="F63" s="14">
        <v>1</v>
      </c>
      <c r="G63" s="5">
        <f t="shared" si="8"/>
        <v>65</v>
      </c>
    </row>
    <row r="64" spans="1:7">
      <c r="A64" s="59" t="s">
        <v>481</v>
      </c>
      <c r="B64" s="59" t="s">
        <v>7</v>
      </c>
      <c r="C64" s="59" t="s">
        <v>482</v>
      </c>
      <c r="D64" s="20" t="s">
        <v>297</v>
      </c>
      <c r="E64" s="16">
        <v>75</v>
      </c>
      <c r="F64" s="14">
        <v>1</v>
      </c>
      <c r="G64" s="5">
        <f t="shared" si="8"/>
        <v>75</v>
      </c>
    </row>
    <row r="65" spans="1:7">
      <c r="A65" s="59"/>
      <c r="B65" s="59"/>
      <c r="C65" s="59"/>
      <c r="D65" s="20"/>
      <c r="E65" s="16"/>
      <c r="F65" s="14"/>
      <c r="G65" s="22"/>
    </row>
    <row r="66" spans="1:7">
      <c r="A66" s="60"/>
      <c r="B66" s="60"/>
      <c r="C66" s="60"/>
      <c r="D66" s="69"/>
      <c r="E66" s="81"/>
      <c r="F66" s="62"/>
      <c r="G66" s="22"/>
    </row>
    <row r="67" spans="1:7">
      <c r="A67" s="59"/>
      <c r="B67" s="59"/>
      <c r="C67" s="59"/>
      <c r="D67" s="20"/>
      <c r="E67" s="16"/>
      <c r="F67" s="14"/>
      <c r="G67" s="22"/>
    </row>
    <row r="68" spans="1:7">
      <c r="A68" s="59" t="s">
        <v>481</v>
      </c>
      <c r="B68" s="59" t="s">
        <v>7</v>
      </c>
      <c r="C68" s="59" t="s">
        <v>394</v>
      </c>
      <c r="D68" s="20" t="s">
        <v>289</v>
      </c>
      <c r="E68" s="21">
        <v>35</v>
      </c>
      <c r="F68" s="20">
        <v>1</v>
      </c>
      <c r="G68" s="5">
        <f t="shared" ref="G68:G69" si="9">SUM(E68*F68)</f>
        <v>35</v>
      </c>
    </row>
    <row r="69" spans="1:7">
      <c r="A69" s="59" t="s">
        <v>481</v>
      </c>
      <c r="B69" s="59" t="s">
        <v>7</v>
      </c>
      <c r="C69" s="59" t="s">
        <v>396</v>
      </c>
      <c r="D69" s="20" t="s">
        <v>293</v>
      </c>
      <c r="E69" s="21">
        <v>35</v>
      </c>
      <c r="F69" s="20">
        <v>1</v>
      </c>
      <c r="G69" s="5">
        <f t="shared" si="9"/>
        <v>35</v>
      </c>
    </row>
    <row r="70" spans="1:7">
      <c r="A70" s="22"/>
      <c r="B70" s="22"/>
      <c r="C70" s="22"/>
      <c r="D70" s="22"/>
      <c r="E70" s="22"/>
      <c r="F70" s="22"/>
      <c r="G70" s="22"/>
    </row>
    <row r="71" spans="1:7">
      <c r="A71" s="22"/>
      <c r="B71" s="22"/>
      <c r="C71" s="22"/>
      <c r="D71" s="22"/>
      <c r="E71" s="22"/>
      <c r="F71" s="22"/>
      <c r="G71" s="22"/>
    </row>
    <row r="72" spans="1:7">
      <c r="A72" s="12" t="s">
        <v>40</v>
      </c>
      <c r="B72" s="12" t="s">
        <v>41</v>
      </c>
      <c r="C72" s="12" t="s">
        <v>42</v>
      </c>
      <c r="D72" s="12" t="s">
        <v>43</v>
      </c>
      <c r="E72" s="13" t="s">
        <v>45</v>
      </c>
      <c r="F72" s="12" t="s">
        <v>46</v>
      </c>
      <c r="G72" s="22"/>
    </row>
    <row r="73" spans="1:7">
      <c r="A73" s="59" t="s">
        <v>481</v>
      </c>
      <c r="B73" s="59" t="s">
        <v>8</v>
      </c>
      <c r="C73" s="59" t="s">
        <v>389</v>
      </c>
      <c r="D73" s="20" t="s">
        <v>283</v>
      </c>
      <c r="E73" s="21">
        <v>30</v>
      </c>
      <c r="F73" s="20">
        <v>1</v>
      </c>
      <c r="G73" s="5">
        <f t="shared" ref="G73:G78" si="10">SUM(E73*F73)</f>
        <v>30</v>
      </c>
    </row>
    <row r="74" spans="1:7">
      <c r="A74" s="59" t="s">
        <v>481</v>
      </c>
      <c r="B74" s="59" t="s">
        <v>8</v>
      </c>
      <c r="C74" s="59" t="s">
        <v>398</v>
      </c>
      <c r="D74" s="20" t="s">
        <v>380</v>
      </c>
      <c r="E74" s="21">
        <v>55</v>
      </c>
      <c r="F74" s="20">
        <v>9</v>
      </c>
      <c r="G74" s="5">
        <f t="shared" si="10"/>
        <v>495</v>
      </c>
    </row>
    <row r="75" spans="1:7">
      <c r="A75" s="59" t="s">
        <v>481</v>
      </c>
      <c r="B75" s="59" t="s">
        <v>8</v>
      </c>
      <c r="C75" s="59" t="s">
        <v>398</v>
      </c>
      <c r="D75" s="20" t="s">
        <v>283</v>
      </c>
      <c r="E75" s="21">
        <v>55</v>
      </c>
      <c r="F75" s="20">
        <v>10</v>
      </c>
      <c r="G75" s="5">
        <f t="shared" si="10"/>
        <v>550</v>
      </c>
    </row>
    <row r="76" spans="1:7">
      <c r="A76" s="59" t="s">
        <v>481</v>
      </c>
      <c r="B76" s="59" t="s">
        <v>8</v>
      </c>
      <c r="C76" s="59" t="s">
        <v>398</v>
      </c>
      <c r="D76" s="20" t="s">
        <v>289</v>
      </c>
      <c r="E76" s="21">
        <v>55</v>
      </c>
      <c r="F76" s="20">
        <v>10</v>
      </c>
      <c r="G76" s="5">
        <f t="shared" si="10"/>
        <v>550</v>
      </c>
    </row>
    <row r="77" spans="1:7">
      <c r="A77" s="59" t="s">
        <v>481</v>
      </c>
      <c r="B77" s="59" t="s">
        <v>8</v>
      </c>
      <c r="C77" s="59" t="s">
        <v>398</v>
      </c>
      <c r="D77" s="20" t="s">
        <v>291</v>
      </c>
      <c r="E77" s="21">
        <v>55</v>
      </c>
      <c r="F77" s="20">
        <v>7</v>
      </c>
      <c r="G77" s="5">
        <f t="shared" si="10"/>
        <v>385</v>
      </c>
    </row>
    <row r="78" spans="1:7">
      <c r="A78" s="59" t="s">
        <v>481</v>
      </c>
      <c r="B78" s="59" t="s">
        <v>8</v>
      </c>
      <c r="C78" s="59" t="s">
        <v>398</v>
      </c>
      <c r="D78" s="20" t="s">
        <v>293</v>
      </c>
      <c r="E78" s="21">
        <v>55</v>
      </c>
      <c r="F78" s="20">
        <v>2</v>
      </c>
      <c r="G78" s="5">
        <f t="shared" si="10"/>
        <v>110</v>
      </c>
    </row>
    <row r="79" spans="1:7">
      <c r="A79" s="63"/>
      <c r="B79" s="63"/>
      <c r="C79" s="63"/>
      <c r="D79" s="65"/>
      <c r="E79" s="64"/>
      <c r="F79" s="65"/>
      <c r="G79" s="22"/>
    </row>
    <row r="80" spans="1:7">
      <c r="A80" s="63"/>
      <c r="B80" s="63"/>
      <c r="C80" s="63"/>
      <c r="D80" s="65"/>
      <c r="E80" s="79"/>
      <c r="F80" s="19" t="s">
        <v>17</v>
      </c>
      <c r="G80" s="126">
        <f>SUM(G2:G78)</f>
        <v>34115</v>
      </c>
    </row>
    <row r="81" spans="1:7">
      <c r="A81" s="63"/>
      <c r="B81" s="63"/>
      <c r="C81" s="63"/>
      <c r="D81" s="65"/>
      <c r="E81" s="77"/>
      <c r="F81" s="19"/>
      <c r="G81" s="22"/>
    </row>
    <row r="82" spans="1:7">
      <c r="A82" s="63"/>
      <c r="B82" s="63"/>
      <c r="C82" s="63"/>
      <c r="D82" s="65"/>
      <c r="E82" s="79"/>
      <c r="F82" s="19" t="s">
        <v>16</v>
      </c>
      <c r="G82" s="22">
        <f>SUM(F2:F78)</f>
        <v>591</v>
      </c>
    </row>
    <row r="83" spans="1:7">
      <c r="A83" s="63"/>
      <c r="B83" s="63"/>
      <c r="C83" s="63"/>
      <c r="D83" s="65"/>
      <c r="E83" s="79"/>
      <c r="F83" s="19"/>
      <c r="G83" s="22"/>
    </row>
    <row r="84" spans="1:7">
      <c r="A84" s="63"/>
      <c r="B84" s="63"/>
      <c r="C84" s="63"/>
      <c r="D84" s="65"/>
      <c r="E84" s="77"/>
      <c r="F84" s="19" t="s">
        <v>47</v>
      </c>
      <c r="G84" s="126">
        <f>SUM(G80/G82)</f>
        <v>57.724196277495771</v>
      </c>
    </row>
    <row r="85" spans="1:7">
      <c r="A85" s="22"/>
      <c r="B85" s="22"/>
      <c r="C85" s="22"/>
      <c r="D85" s="22"/>
      <c r="E85" s="22"/>
      <c r="F85" s="22"/>
      <c r="G85" s="22"/>
    </row>
    <row r="86" spans="1:7">
      <c r="A86" s="22"/>
      <c r="B86" s="22"/>
      <c r="C86" s="22"/>
      <c r="D86" s="22"/>
      <c r="E86" s="22"/>
      <c r="F86" s="22"/>
      <c r="G86" s="22"/>
    </row>
    <row r="87" spans="1:7">
      <c r="A87" s="22"/>
      <c r="B87" s="22"/>
      <c r="C87" s="22"/>
      <c r="D87" s="22"/>
      <c r="E87" s="22"/>
      <c r="F87" s="22"/>
      <c r="G87" s="22"/>
    </row>
    <row r="88" spans="1:7">
      <c r="A88" s="22"/>
      <c r="B88" s="22"/>
      <c r="C88" s="22"/>
      <c r="D88" s="22"/>
      <c r="E88" s="22"/>
      <c r="F88" s="22"/>
      <c r="G88" s="22"/>
    </row>
    <row r="89" spans="1:7">
      <c r="A89" s="22"/>
      <c r="B89" s="22"/>
      <c r="C89" s="22"/>
      <c r="D89" s="22"/>
      <c r="E89" s="22"/>
      <c r="F89" s="22"/>
      <c r="G89" s="22"/>
    </row>
    <row r="90" spans="1:7">
      <c r="A90" s="22"/>
      <c r="B90" s="22"/>
      <c r="C90" s="22"/>
      <c r="D90" s="22"/>
      <c r="E90" s="22"/>
      <c r="F90" s="22"/>
      <c r="G90" s="22"/>
    </row>
    <row r="91" spans="1:7">
      <c r="A91" s="22"/>
      <c r="B91" s="22"/>
      <c r="C91" s="22"/>
      <c r="D91" s="22"/>
      <c r="E91" s="22"/>
      <c r="F91" s="22"/>
      <c r="G91" s="22"/>
    </row>
    <row r="92" spans="1:7">
      <c r="A92" s="22"/>
      <c r="B92" s="22"/>
      <c r="C92" s="22"/>
      <c r="D92" s="22"/>
      <c r="E92" s="22"/>
      <c r="F92" s="22"/>
      <c r="G92" s="22"/>
    </row>
    <row r="93" spans="1:7">
      <c r="A93" s="22"/>
      <c r="B93" s="22"/>
      <c r="C93" s="22"/>
      <c r="D93" s="22"/>
      <c r="E93" s="22"/>
      <c r="F93" s="22"/>
      <c r="G93" s="22"/>
    </row>
    <row r="94" spans="1:7">
      <c r="A94" s="22"/>
      <c r="B94" s="22"/>
      <c r="C94" s="22"/>
      <c r="D94" s="22"/>
      <c r="E94" s="22"/>
      <c r="F94" s="22"/>
      <c r="G94" s="22"/>
    </row>
    <row r="95" spans="1:7">
      <c r="A95" s="22"/>
      <c r="B95" s="22"/>
      <c r="C95" s="22"/>
      <c r="D95" s="22"/>
      <c r="E95" s="22"/>
      <c r="F95" s="22"/>
      <c r="G95" s="22"/>
    </row>
    <row r="96" spans="1:7">
      <c r="A96" s="22"/>
      <c r="B96" s="22"/>
      <c r="C96" s="22"/>
      <c r="D96" s="22"/>
      <c r="E96" s="22"/>
      <c r="F96" s="22"/>
      <c r="G96" s="22"/>
    </row>
    <row r="97" spans="1:7">
      <c r="A97" s="22"/>
      <c r="B97" s="22"/>
      <c r="C97" s="22"/>
      <c r="D97" s="22"/>
      <c r="E97" s="22"/>
      <c r="F97" s="22"/>
      <c r="G97" s="22"/>
    </row>
    <row r="98" spans="1:7">
      <c r="A98" s="22"/>
      <c r="B98" s="22"/>
      <c r="C98" s="22"/>
      <c r="D98" s="22"/>
      <c r="E98" s="22"/>
      <c r="F98" s="22"/>
      <c r="G98" s="22"/>
    </row>
    <row r="99" spans="1:7">
      <c r="A99" s="22"/>
      <c r="B99" s="22"/>
      <c r="C99" s="22"/>
      <c r="D99" s="22"/>
      <c r="E99" s="22"/>
      <c r="F99" s="22"/>
      <c r="G99" s="22"/>
    </row>
    <row r="100" spans="1:7">
      <c r="A100" s="22"/>
      <c r="B100" s="22"/>
      <c r="C100" s="22"/>
      <c r="D100" s="22"/>
      <c r="E100" s="22"/>
      <c r="F100" s="22"/>
      <c r="G100" s="22"/>
    </row>
    <row r="101" spans="1:7">
      <c r="A101" s="22"/>
      <c r="B101" s="22"/>
      <c r="C101" s="22"/>
      <c r="D101" s="22"/>
      <c r="E101" s="22"/>
      <c r="F101" s="22"/>
      <c r="G101" s="22"/>
    </row>
    <row r="102" spans="1:7">
      <c r="A102" s="22"/>
      <c r="B102" s="22"/>
      <c r="C102" s="22"/>
      <c r="D102" s="22"/>
      <c r="E102" s="22"/>
      <c r="F102" s="22"/>
      <c r="G102" s="22"/>
    </row>
    <row r="103" spans="1:7">
      <c r="A103" s="22"/>
      <c r="B103" s="22"/>
      <c r="C103" s="22"/>
      <c r="D103" s="22"/>
      <c r="E103" s="22"/>
      <c r="F103" s="22"/>
      <c r="G103" s="22"/>
    </row>
    <row r="104" spans="1:7">
      <c r="A104" s="22"/>
      <c r="B104" s="22"/>
      <c r="C104" s="22"/>
      <c r="D104" s="22"/>
      <c r="E104" s="22"/>
      <c r="F104" s="22"/>
      <c r="G104" s="22"/>
    </row>
    <row r="105" spans="1:7">
      <c r="A105" s="22"/>
      <c r="B105" s="22"/>
      <c r="C105" s="22"/>
      <c r="D105" s="22"/>
      <c r="E105" s="22"/>
      <c r="F105" s="22"/>
      <c r="G105" s="22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0"/>
  <sheetViews>
    <sheetView workbookViewId="0">
      <selection activeCell="G1" sqref="G1"/>
    </sheetView>
  </sheetViews>
  <sheetFormatPr defaultColWidth="12.6640625" defaultRowHeight="15"/>
  <cols>
    <col min="1" max="6" width="18.77734375" customWidth="1"/>
  </cols>
  <sheetData>
    <row r="1" spans="1:12" ht="15.75" customHeight="1">
      <c r="A1" s="12" t="s">
        <v>40</v>
      </c>
      <c r="B1" s="12" t="s">
        <v>41</v>
      </c>
      <c r="C1" s="12" t="s">
        <v>42</v>
      </c>
      <c r="D1" s="12" t="s">
        <v>43</v>
      </c>
      <c r="E1" s="13" t="s">
        <v>45</v>
      </c>
      <c r="F1" s="12" t="s">
        <v>46</v>
      </c>
      <c r="G1" s="12" t="s">
        <v>412</v>
      </c>
      <c r="I1" s="58" t="s">
        <v>4</v>
      </c>
      <c r="J1" s="58" t="s">
        <v>1</v>
      </c>
      <c r="K1" s="58" t="s">
        <v>2</v>
      </c>
      <c r="L1" s="58" t="s">
        <v>3</v>
      </c>
    </row>
    <row r="2" spans="1:12" ht="15.75" customHeight="1">
      <c r="A2" s="59" t="s">
        <v>29</v>
      </c>
      <c r="B2" s="59" t="s">
        <v>7</v>
      </c>
      <c r="C2" s="59" t="s">
        <v>396</v>
      </c>
      <c r="D2" s="20" t="s">
        <v>380</v>
      </c>
      <c r="E2" s="23">
        <v>64.5</v>
      </c>
      <c r="F2" s="20">
        <v>14</v>
      </c>
      <c r="G2" s="18">
        <f t="shared" ref="G2:G5" si="0">SUM(E2*F2)</f>
        <v>903</v>
      </c>
      <c r="I2" s="2" t="s">
        <v>29</v>
      </c>
      <c r="J2" s="2" t="s">
        <v>7</v>
      </c>
      <c r="K2" s="2">
        <f t="shared" ref="K2:L2" si="1">SUM(F2:F5,F9:F16,F20:F23,F27:F32,F36,F90:F92,F96:F98,F102,F115:F132,F136:F145,F149:F151,F155:F160,F164:F171,F175:F177,F181:F183)</f>
        <v>529</v>
      </c>
      <c r="L2" s="18">
        <f t="shared" si="1"/>
        <v>28159</v>
      </c>
    </row>
    <row r="3" spans="1:12" ht="15.75" customHeight="1">
      <c r="A3" s="59" t="s">
        <v>29</v>
      </c>
      <c r="B3" s="59" t="s">
        <v>7</v>
      </c>
      <c r="C3" s="59" t="s">
        <v>396</v>
      </c>
      <c r="D3" s="20" t="s">
        <v>283</v>
      </c>
      <c r="E3" s="23">
        <v>64.5</v>
      </c>
      <c r="F3" s="20">
        <v>18</v>
      </c>
      <c r="G3" s="18">
        <f t="shared" si="0"/>
        <v>1161</v>
      </c>
      <c r="I3" s="2" t="s">
        <v>29</v>
      </c>
      <c r="J3" s="2" t="s">
        <v>8</v>
      </c>
      <c r="K3" s="2">
        <f t="shared" ref="K3:L3" si="2">SUM(F79:F80,F84:F85,F105:F112,F189:F214)</f>
        <v>63</v>
      </c>
      <c r="L3" s="18">
        <f t="shared" si="2"/>
        <v>3411</v>
      </c>
    </row>
    <row r="4" spans="1:12" ht="15.75" customHeight="1">
      <c r="A4" s="59" t="s">
        <v>29</v>
      </c>
      <c r="B4" s="59" t="s">
        <v>7</v>
      </c>
      <c r="C4" s="59" t="s">
        <v>396</v>
      </c>
      <c r="D4" s="20" t="s">
        <v>289</v>
      </c>
      <c r="E4" s="23">
        <v>64.5</v>
      </c>
      <c r="F4" s="59">
        <v>8</v>
      </c>
      <c r="G4" s="18">
        <f t="shared" si="0"/>
        <v>516</v>
      </c>
      <c r="I4" s="2" t="s">
        <v>29</v>
      </c>
      <c r="J4" s="2" t="s">
        <v>10</v>
      </c>
      <c r="K4" s="2">
        <f t="shared" ref="K4:L4" si="3">SUM(F41:F45,F49,F53:F55,F59:F60,F64:F67,F71:F72,F221:F233)</f>
        <v>145</v>
      </c>
      <c r="L4" s="18">
        <f t="shared" si="3"/>
        <v>6766</v>
      </c>
    </row>
    <row r="5" spans="1:12" ht="15.75" customHeight="1">
      <c r="A5" s="59" t="s">
        <v>29</v>
      </c>
      <c r="B5" s="59" t="s">
        <v>7</v>
      </c>
      <c r="C5" s="59" t="s">
        <v>396</v>
      </c>
      <c r="D5" s="20" t="s">
        <v>293</v>
      </c>
      <c r="E5" s="23">
        <v>64.5</v>
      </c>
      <c r="F5" s="20">
        <v>7</v>
      </c>
      <c r="G5" s="18">
        <f t="shared" si="0"/>
        <v>451.5</v>
      </c>
    </row>
    <row r="6" spans="1:12" ht="15.75" customHeight="1">
      <c r="A6" s="59"/>
      <c r="B6" s="59"/>
      <c r="C6" s="59"/>
      <c r="D6" s="20"/>
      <c r="E6" s="23"/>
      <c r="F6" s="14"/>
      <c r="K6" s="2" t="s">
        <v>381</v>
      </c>
      <c r="L6" s="2" t="s">
        <v>382</v>
      </c>
    </row>
    <row r="7" spans="1:12" ht="15.75" customHeight="1">
      <c r="A7" s="60"/>
      <c r="B7" s="60"/>
      <c r="C7" s="60"/>
      <c r="D7" s="69"/>
      <c r="E7" s="81"/>
      <c r="F7" s="62"/>
      <c r="K7" s="2">
        <f t="shared" ref="K7:L7" si="4">SUM(K2:K4)</f>
        <v>737</v>
      </c>
      <c r="L7" s="18">
        <f t="shared" si="4"/>
        <v>38336</v>
      </c>
    </row>
    <row r="8" spans="1:12" ht="15.75" customHeight="1">
      <c r="A8" s="59"/>
      <c r="B8" s="59"/>
      <c r="C8" s="59"/>
      <c r="D8" s="20"/>
      <c r="E8" s="16"/>
      <c r="F8" s="23"/>
    </row>
    <row r="9" spans="1:12" ht="15.75" customHeight="1">
      <c r="A9" s="59" t="s">
        <v>29</v>
      </c>
      <c r="B9" s="59" t="s">
        <v>7</v>
      </c>
      <c r="C9" s="59" t="s">
        <v>395</v>
      </c>
      <c r="D9" s="20" t="s">
        <v>283</v>
      </c>
      <c r="E9" s="16">
        <v>40</v>
      </c>
      <c r="F9" s="14">
        <v>14</v>
      </c>
      <c r="G9" s="5">
        <f t="shared" ref="G9:G16" si="5">SUM(E9*F9)</f>
        <v>560</v>
      </c>
    </row>
    <row r="10" spans="1:12" ht="15.75" customHeight="1">
      <c r="A10" s="59" t="s">
        <v>29</v>
      </c>
      <c r="B10" s="59" t="s">
        <v>7</v>
      </c>
      <c r="C10" s="59" t="s">
        <v>395</v>
      </c>
      <c r="D10" s="20" t="s">
        <v>283</v>
      </c>
      <c r="E10" s="23">
        <v>49.5</v>
      </c>
      <c r="F10" s="14">
        <v>33</v>
      </c>
      <c r="G10" s="18">
        <f t="shared" si="5"/>
        <v>1633.5</v>
      </c>
    </row>
    <row r="11" spans="1:12" ht="15.75" customHeight="1">
      <c r="A11" s="59" t="s">
        <v>29</v>
      </c>
      <c r="B11" s="59" t="s">
        <v>7</v>
      </c>
      <c r="C11" s="59" t="s">
        <v>395</v>
      </c>
      <c r="D11" s="20" t="s">
        <v>289</v>
      </c>
      <c r="E11" s="16">
        <v>40</v>
      </c>
      <c r="F11" s="14">
        <v>13</v>
      </c>
      <c r="G11" s="5">
        <f t="shared" si="5"/>
        <v>520</v>
      </c>
      <c r="K11" s="2" t="s">
        <v>383</v>
      </c>
    </row>
    <row r="12" spans="1:12" ht="15.75" customHeight="1">
      <c r="A12" s="59" t="s">
        <v>29</v>
      </c>
      <c r="B12" s="59" t="s">
        <v>7</v>
      </c>
      <c r="C12" s="59" t="s">
        <v>395</v>
      </c>
      <c r="D12" s="20" t="s">
        <v>289</v>
      </c>
      <c r="E12" s="23">
        <v>49.5</v>
      </c>
      <c r="F12" s="14">
        <v>86</v>
      </c>
      <c r="G12" s="18">
        <f t="shared" si="5"/>
        <v>4257</v>
      </c>
    </row>
    <row r="13" spans="1:12" ht="15.75" customHeight="1">
      <c r="A13" s="59" t="s">
        <v>29</v>
      </c>
      <c r="B13" s="59" t="s">
        <v>7</v>
      </c>
      <c r="C13" s="59" t="s">
        <v>395</v>
      </c>
      <c r="D13" s="20" t="s">
        <v>291</v>
      </c>
      <c r="E13" s="16">
        <v>40</v>
      </c>
      <c r="F13" s="14">
        <v>27</v>
      </c>
      <c r="G13" s="5">
        <f t="shared" si="5"/>
        <v>1080</v>
      </c>
    </row>
    <row r="14" spans="1:12" ht="15.75" customHeight="1">
      <c r="A14" s="59" t="s">
        <v>29</v>
      </c>
      <c r="B14" s="59" t="s">
        <v>7</v>
      </c>
      <c r="C14" s="59" t="s">
        <v>395</v>
      </c>
      <c r="D14" s="20" t="s">
        <v>291</v>
      </c>
      <c r="E14" s="23">
        <v>49.5</v>
      </c>
      <c r="F14" s="14">
        <v>62</v>
      </c>
      <c r="G14" s="18">
        <f t="shared" si="5"/>
        <v>3069</v>
      </c>
    </row>
    <row r="15" spans="1:12" ht="15.75" customHeight="1">
      <c r="A15" s="59" t="s">
        <v>29</v>
      </c>
      <c r="B15" s="59" t="s">
        <v>7</v>
      </c>
      <c r="C15" s="59" t="s">
        <v>395</v>
      </c>
      <c r="D15" s="14" t="s">
        <v>293</v>
      </c>
      <c r="E15" s="16">
        <v>40</v>
      </c>
      <c r="F15" s="20">
        <v>29</v>
      </c>
      <c r="G15" s="5">
        <f t="shared" si="5"/>
        <v>1160</v>
      </c>
    </row>
    <row r="16" spans="1:12" ht="15.75" customHeight="1">
      <c r="A16" s="59" t="s">
        <v>29</v>
      </c>
      <c r="B16" s="59" t="s">
        <v>7</v>
      </c>
      <c r="C16" s="59" t="s">
        <v>395</v>
      </c>
      <c r="D16" s="14" t="s">
        <v>293</v>
      </c>
      <c r="E16" s="23">
        <v>49.5</v>
      </c>
      <c r="F16" s="20">
        <v>63</v>
      </c>
      <c r="G16" s="18">
        <f t="shared" si="5"/>
        <v>3118.5</v>
      </c>
    </row>
    <row r="17" spans="1:7" ht="15.75" customHeight="1">
      <c r="A17" s="59"/>
      <c r="B17" s="59"/>
      <c r="C17" s="59"/>
      <c r="D17" s="20"/>
      <c r="E17" s="21"/>
      <c r="F17" s="20"/>
    </row>
    <row r="18" spans="1:7" ht="15.75" customHeight="1">
      <c r="A18" s="60"/>
      <c r="B18" s="60"/>
      <c r="C18" s="60"/>
      <c r="D18" s="62"/>
      <c r="E18" s="81"/>
      <c r="F18" s="62"/>
    </row>
    <row r="19" spans="1:7" ht="15.75" customHeight="1">
      <c r="A19" s="14"/>
      <c r="B19" s="14"/>
      <c r="C19" s="14"/>
      <c r="D19" s="14"/>
      <c r="E19" s="16"/>
      <c r="F19" s="14"/>
    </row>
    <row r="20" spans="1:7" ht="15.75" customHeight="1">
      <c r="A20" s="59" t="s">
        <v>29</v>
      </c>
      <c r="B20" s="59" t="s">
        <v>7</v>
      </c>
      <c r="C20" s="14" t="s">
        <v>394</v>
      </c>
      <c r="D20" s="14" t="s">
        <v>380</v>
      </c>
      <c r="E20" s="23">
        <v>44.5</v>
      </c>
      <c r="F20" s="20">
        <v>2</v>
      </c>
      <c r="G20" s="18">
        <f t="shared" ref="G20:G23" si="6">SUM(E20*F20)</f>
        <v>89</v>
      </c>
    </row>
    <row r="21" spans="1:7" ht="15.75" customHeight="1">
      <c r="A21" s="59" t="s">
        <v>29</v>
      </c>
      <c r="B21" s="59" t="s">
        <v>7</v>
      </c>
      <c r="C21" s="14" t="s">
        <v>394</v>
      </c>
      <c r="D21" s="14" t="s">
        <v>283</v>
      </c>
      <c r="E21" s="23">
        <v>39.5</v>
      </c>
      <c r="F21" s="59">
        <v>3</v>
      </c>
      <c r="G21" s="18">
        <f t="shared" si="6"/>
        <v>118.5</v>
      </c>
    </row>
    <row r="22" spans="1:7" ht="15.75" customHeight="1">
      <c r="A22" s="59" t="s">
        <v>29</v>
      </c>
      <c r="B22" s="59" t="s">
        <v>7</v>
      </c>
      <c r="C22" s="14" t="s">
        <v>394</v>
      </c>
      <c r="D22" s="14" t="s">
        <v>289</v>
      </c>
      <c r="E22" s="23">
        <v>39.5</v>
      </c>
      <c r="F22" s="20">
        <v>7</v>
      </c>
      <c r="G22" s="18">
        <f t="shared" si="6"/>
        <v>276.5</v>
      </c>
    </row>
    <row r="23" spans="1:7" ht="15.75" customHeight="1">
      <c r="A23" s="59" t="s">
        <v>29</v>
      </c>
      <c r="B23" s="59" t="s">
        <v>7</v>
      </c>
      <c r="C23" s="14" t="s">
        <v>394</v>
      </c>
      <c r="D23" s="14" t="s">
        <v>289</v>
      </c>
      <c r="E23" s="23">
        <v>44.5</v>
      </c>
      <c r="F23" s="20">
        <v>2</v>
      </c>
      <c r="G23" s="18">
        <f t="shared" si="6"/>
        <v>89</v>
      </c>
    </row>
    <row r="24" spans="1:7" ht="15.75" customHeight="1">
      <c r="A24" s="59"/>
      <c r="B24" s="59"/>
      <c r="C24" s="59"/>
      <c r="D24" s="14"/>
      <c r="E24" s="16"/>
      <c r="F24" s="59"/>
    </row>
    <row r="25" spans="1:7" ht="15.75" customHeight="1">
      <c r="A25" s="60"/>
      <c r="B25" s="60"/>
      <c r="C25" s="60"/>
      <c r="D25" s="62"/>
      <c r="E25" s="81"/>
      <c r="F25" s="69"/>
    </row>
    <row r="26" spans="1:7" ht="15.75" customHeight="1">
      <c r="A26" s="59"/>
      <c r="B26" s="59"/>
      <c r="C26" s="59"/>
      <c r="D26" s="14"/>
      <c r="E26" s="16"/>
      <c r="F26" s="14"/>
    </row>
    <row r="27" spans="1:7" ht="15.75" customHeight="1">
      <c r="A27" s="59" t="s">
        <v>29</v>
      </c>
      <c r="B27" s="59" t="s">
        <v>433</v>
      </c>
      <c r="C27" s="59" t="s">
        <v>483</v>
      </c>
      <c r="D27" s="14">
        <v>24</v>
      </c>
      <c r="E27" s="23">
        <v>44.5</v>
      </c>
      <c r="F27" s="14">
        <v>3</v>
      </c>
      <c r="G27" s="18">
        <f t="shared" ref="G27:G32" si="7">SUM(E27*F27)</f>
        <v>133.5</v>
      </c>
    </row>
    <row r="28" spans="1:7" ht="15.75" customHeight="1">
      <c r="A28" s="59" t="s">
        <v>29</v>
      </c>
      <c r="B28" s="59" t="s">
        <v>433</v>
      </c>
      <c r="C28" s="59" t="s">
        <v>483</v>
      </c>
      <c r="D28" s="14">
        <v>26</v>
      </c>
      <c r="E28" s="23">
        <v>44.5</v>
      </c>
      <c r="F28" s="10">
        <v>21</v>
      </c>
      <c r="G28" s="18">
        <f t="shared" si="7"/>
        <v>934.5</v>
      </c>
    </row>
    <row r="29" spans="1:7" ht="15.75" customHeight="1">
      <c r="A29" s="59" t="s">
        <v>29</v>
      </c>
      <c r="B29" s="59" t="s">
        <v>433</v>
      </c>
      <c r="C29" s="59" t="s">
        <v>483</v>
      </c>
      <c r="D29" s="20">
        <v>28</v>
      </c>
      <c r="E29" s="23">
        <v>44.5</v>
      </c>
      <c r="F29" s="20">
        <v>19</v>
      </c>
      <c r="G29" s="18">
        <f t="shared" si="7"/>
        <v>845.5</v>
      </c>
    </row>
    <row r="30" spans="1:7" ht="15.75" customHeight="1">
      <c r="A30" s="59" t="s">
        <v>29</v>
      </c>
      <c r="B30" s="59" t="s">
        <v>433</v>
      </c>
      <c r="C30" s="59" t="s">
        <v>483</v>
      </c>
      <c r="D30" s="20">
        <v>30</v>
      </c>
      <c r="E30" s="23">
        <v>44.5</v>
      </c>
      <c r="F30" s="20">
        <v>5</v>
      </c>
      <c r="G30" s="18">
        <f t="shared" si="7"/>
        <v>222.5</v>
      </c>
    </row>
    <row r="31" spans="1:7" ht="15.75" customHeight="1">
      <c r="A31" s="59" t="s">
        <v>29</v>
      </c>
      <c r="B31" s="59" t="s">
        <v>433</v>
      </c>
      <c r="C31" s="59" t="s">
        <v>483</v>
      </c>
      <c r="D31" s="20" t="s">
        <v>291</v>
      </c>
      <c r="E31" s="23">
        <v>44.5</v>
      </c>
      <c r="F31" s="10">
        <v>1</v>
      </c>
      <c r="G31" s="18">
        <f t="shared" si="7"/>
        <v>44.5</v>
      </c>
    </row>
    <row r="32" spans="1:7" ht="15.75" customHeight="1">
      <c r="A32" s="59" t="s">
        <v>29</v>
      </c>
      <c r="B32" s="59" t="s">
        <v>433</v>
      </c>
      <c r="C32" s="59" t="s">
        <v>483</v>
      </c>
      <c r="D32" s="20" t="s">
        <v>293</v>
      </c>
      <c r="E32" s="23">
        <v>44.5</v>
      </c>
      <c r="F32" s="20">
        <v>1</v>
      </c>
      <c r="G32" s="18">
        <f t="shared" si="7"/>
        <v>44.5</v>
      </c>
    </row>
    <row r="33" spans="1:9" ht="15.75" customHeight="1">
      <c r="A33" s="59"/>
      <c r="B33" s="59"/>
      <c r="C33" s="59"/>
      <c r="D33" s="20"/>
      <c r="E33" s="21"/>
      <c r="F33" s="20"/>
    </row>
    <row r="34" spans="1:9" ht="15.75" customHeight="1">
      <c r="A34" s="60"/>
      <c r="B34" s="60"/>
      <c r="C34" s="60"/>
      <c r="D34" s="69"/>
      <c r="E34" s="61"/>
      <c r="F34" s="69"/>
    </row>
    <row r="35" spans="1:9" ht="15.75" customHeight="1">
      <c r="A35" s="59"/>
      <c r="B35" s="59"/>
      <c r="C35" s="59"/>
      <c r="D35" s="20"/>
      <c r="E35" s="21"/>
      <c r="F35" s="20"/>
    </row>
    <row r="36" spans="1:9" ht="15.75" customHeight="1">
      <c r="A36" s="59" t="s">
        <v>29</v>
      </c>
      <c r="B36" s="59" t="s">
        <v>433</v>
      </c>
      <c r="C36" s="59" t="s">
        <v>401</v>
      </c>
      <c r="D36" s="20" t="s">
        <v>283</v>
      </c>
      <c r="E36" s="127">
        <v>64.5</v>
      </c>
      <c r="F36" s="20">
        <v>1</v>
      </c>
      <c r="G36" s="18">
        <f>SUM(E36*F36)</f>
        <v>64.5</v>
      </c>
    </row>
    <row r="37" spans="1:9" ht="15.75" customHeight="1">
      <c r="A37" s="59"/>
      <c r="B37" s="59"/>
      <c r="C37" s="59"/>
      <c r="D37" s="20"/>
      <c r="E37" s="21"/>
      <c r="F37" s="127"/>
    </row>
    <row r="38" spans="1:9" ht="15.75" customHeight="1">
      <c r="A38" s="75"/>
      <c r="B38" s="75"/>
      <c r="C38" s="75"/>
      <c r="D38" s="75"/>
      <c r="E38" s="75"/>
      <c r="F38" s="75"/>
    </row>
    <row r="39" spans="1:9" ht="15.75" customHeight="1">
      <c r="A39" s="63"/>
      <c r="B39" s="63"/>
      <c r="C39" s="19"/>
      <c r="D39" s="65"/>
      <c r="E39" s="64"/>
      <c r="F39" s="65"/>
    </row>
    <row r="40" spans="1:9" ht="15.75" customHeight="1">
      <c r="A40" s="12" t="s">
        <v>40</v>
      </c>
      <c r="B40" s="12" t="s">
        <v>41</v>
      </c>
      <c r="C40" s="12" t="s">
        <v>42</v>
      </c>
      <c r="D40" s="12" t="s">
        <v>43</v>
      </c>
      <c r="E40" s="13" t="s">
        <v>45</v>
      </c>
      <c r="F40" s="12" t="s">
        <v>46</v>
      </c>
    </row>
    <row r="41" spans="1:9" ht="15.75" customHeight="1">
      <c r="A41" s="59" t="s">
        <v>29</v>
      </c>
      <c r="B41" s="59" t="s">
        <v>106</v>
      </c>
      <c r="C41" s="59" t="s">
        <v>395</v>
      </c>
      <c r="D41" s="20" t="s">
        <v>283</v>
      </c>
      <c r="E41" s="23">
        <v>50</v>
      </c>
      <c r="F41" s="20">
        <v>7</v>
      </c>
      <c r="G41" s="18">
        <f t="shared" ref="G41:G45" si="8">SUM(E41*F41)</f>
        <v>350</v>
      </c>
    </row>
    <row r="42" spans="1:9" ht="15.75" customHeight="1">
      <c r="A42" s="59" t="s">
        <v>29</v>
      </c>
      <c r="B42" s="59" t="s">
        <v>106</v>
      </c>
      <c r="C42" s="59" t="s">
        <v>395</v>
      </c>
      <c r="D42" s="20" t="s">
        <v>289</v>
      </c>
      <c r="E42" s="23">
        <v>50</v>
      </c>
      <c r="F42" s="20">
        <v>5</v>
      </c>
      <c r="G42" s="18">
        <f t="shared" si="8"/>
        <v>250</v>
      </c>
    </row>
    <row r="43" spans="1:9" ht="15.75" customHeight="1">
      <c r="A43" s="59" t="s">
        <v>29</v>
      </c>
      <c r="B43" s="59" t="s">
        <v>106</v>
      </c>
      <c r="C43" s="59" t="s">
        <v>395</v>
      </c>
      <c r="D43" s="20" t="s">
        <v>291</v>
      </c>
      <c r="E43" s="23">
        <v>50</v>
      </c>
      <c r="F43" s="59">
        <v>8</v>
      </c>
      <c r="G43" s="18">
        <f t="shared" si="8"/>
        <v>400</v>
      </c>
    </row>
    <row r="44" spans="1:9" ht="15.75" customHeight="1">
      <c r="A44" s="59" t="s">
        <v>29</v>
      </c>
      <c r="B44" s="59" t="s">
        <v>106</v>
      </c>
      <c r="C44" s="59" t="s">
        <v>395</v>
      </c>
      <c r="D44" s="20" t="s">
        <v>293</v>
      </c>
      <c r="E44" s="23">
        <v>50</v>
      </c>
      <c r="F44" s="20">
        <v>26</v>
      </c>
      <c r="G44" s="18">
        <f t="shared" si="8"/>
        <v>1300</v>
      </c>
    </row>
    <row r="45" spans="1:9" ht="15.75" customHeight="1">
      <c r="A45" s="59" t="s">
        <v>29</v>
      </c>
      <c r="B45" s="59" t="s">
        <v>106</v>
      </c>
      <c r="C45" s="59" t="s">
        <v>395</v>
      </c>
      <c r="D45" s="20">
        <v>28</v>
      </c>
      <c r="E45" s="25">
        <v>39.5</v>
      </c>
      <c r="F45" s="20">
        <v>2</v>
      </c>
      <c r="G45" s="18">
        <f t="shared" si="8"/>
        <v>79</v>
      </c>
    </row>
    <row r="46" spans="1:9" ht="15.75" customHeight="1">
      <c r="A46" s="59"/>
      <c r="B46" s="59"/>
      <c r="C46" s="59"/>
      <c r="D46" s="20"/>
      <c r="E46" s="16"/>
      <c r="F46" s="14"/>
      <c r="I46" s="18"/>
    </row>
    <row r="47" spans="1:9" ht="15.75" customHeight="1">
      <c r="A47" s="60"/>
      <c r="B47" s="60"/>
      <c r="C47" s="60"/>
      <c r="D47" s="69"/>
      <c r="E47" s="81"/>
      <c r="F47" s="62"/>
    </row>
    <row r="48" spans="1:9" ht="15.75" customHeight="1">
      <c r="A48" s="59"/>
      <c r="B48" s="59"/>
      <c r="C48" s="59"/>
      <c r="D48" s="20"/>
      <c r="E48" s="16"/>
      <c r="F48" s="23"/>
      <c r="I48" s="18"/>
    </row>
    <row r="49" spans="1:7" ht="15.75" customHeight="1">
      <c r="A49" s="59" t="s">
        <v>29</v>
      </c>
      <c r="B49" s="59" t="s">
        <v>106</v>
      </c>
      <c r="C49" s="59" t="s">
        <v>396</v>
      </c>
      <c r="D49" s="20" t="s">
        <v>293</v>
      </c>
      <c r="E49" s="25">
        <v>49.5</v>
      </c>
      <c r="F49" s="14">
        <v>6</v>
      </c>
      <c r="G49" s="18">
        <f>SUM(E49*F49)</f>
        <v>297</v>
      </c>
    </row>
    <row r="50" spans="1:7" ht="15.75" customHeight="1">
      <c r="A50" s="59"/>
      <c r="B50" s="59"/>
      <c r="C50" s="59"/>
      <c r="D50" s="20"/>
      <c r="E50" s="23"/>
      <c r="F50" s="14"/>
    </row>
    <row r="51" spans="1:7" ht="15.75" customHeight="1">
      <c r="A51" s="60"/>
      <c r="B51" s="60"/>
      <c r="C51" s="60"/>
      <c r="D51" s="62"/>
      <c r="E51" s="81"/>
      <c r="F51" s="62"/>
    </row>
    <row r="52" spans="1:7" ht="15.75" customHeight="1">
      <c r="A52" s="14"/>
      <c r="B52" s="14"/>
      <c r="C52" s="14"/>
      <c r="D52" s="14"/>
      <c r="E52" s="16"/>
      <c r="F52" s="14"/>
    </row>
    <row r="53" spans="1:7">
      <c r="A53" s="59" t="s">
        <v>29</v>
      </c>
      <c r="B53" s="59" t="s">
        <v>106</v>
      </c>
      <c r="C53" s="14" t="s">
        <v>418</v>
      </c>
      <c r="D53" s="20" t="s">
        <v>283</v>
      </c>
      <c r="E53" s="8">
        <v>49.5</v>
      </c>
      <c r="F53" s="20">
        <v>1</v>
      </c>
      <c r="G53" s="18">
        <f t="shared" ref="G53:G55" si="9">SUM(E53*F53)</f>
        <v>49.5</v>
      </c>
    </row>
    <row r="54" spans="1:7">
      <c r="A54" s="59" t="s">
        <v>29</v>
      </c>
      <c r="B54" s="59" t="s">
        <v>106</v>
      </c>
      <c r="C54" s="14" t="s">
        <v>418</v>
      </c>
      <c r="D54" s="20" t="s">
        <v>289</v>
      </c>
      <c r="E54" s="8">
        <v>49.5</v>
      </c>
      <c r="F54" s="59">
        <v>2</v>
      </c>
      <c r="G54" s="18">
        <f t="shared" si="9"/>
        <v>99</v>
      </c>
    </row>
    <row r="55" spans="1:7">
      <c r="A55" s="59" t="s">
        <v>29</v>
      </c>
      <c r="B55" s="59" t="s">
        <v>106</v>
      </c>
      <c r="C55" s="14" t="s">
        <v>418</v>
      </c>
      <c r="D55" s="20" t="s">
        <v>293</v>
      </c>
      <c r="E55" s="8">
        <v>49.5</v>
      </c>
      <c r="F55" s="20">
        <v>3</v>
      </c>
      <c r="G55" s="18">
        <f t="shared" si="9"/>
        <v>148.5</v>
      </c>
    </row>
    <row r="56" spans="1:7">
      <c r="A56" s="59"/>
      <c r="B56" s="59"/>
      <c r="C56" s="14"/>
      <c r="D56" s="20"/>
      <c r="E56" s="23"/>
      <c r="F56" s="20"/>
    </row>
    <row r="57" spans="1:7">
      <c r="A57" s="60"/>
      <c r="B57" s="60"/>
      <c r="C57" s="60"/>
      <c r="D57" s="62"/>
      <c r="E57" s="81"/>
      <c r="F57" s="69"/>
    </row>
    <row r="58" spans="1:7">
      <c r="A58" s="14"/>
      <c r="B58" s="14"/>
      <c r="C58" s="14"/>
      <c r="D58" s="14"/>
      <c r="E58" s="16"/>
      <c r="F58" s="14"/>
    </row>
    <row r="59" spans="1:7">
      <c r="A59" s="59" t="s">
        <v>29</v>
      </c>
      <c r="B59" s="59" t="s">
        <v>106</v>
      </c>
      <c r="C59" s="14" t="s">
        <v>405</v>
      </c>
      <c r="D59" s="20" t="s">
        <v>289</v>
      </c>
      <c r="E59" s="8">
        <v>89.5</v>
      </c>
      <c r="F59" s="20">
        <v>3</v>
      </c>
      <c r="G59" s="18">
        <f t="shared" ref="G59:G60" si="10">SUM(E59*F59)</f>
        <v>268.5</v>
      </c>
    </row>
    <row r="60" spans="1:7">
      <c r="A60" s="59" t="s">
        <v>29</v>
      </c>
      <c r="B60" s="59" t="s">
        <v>106</v>
      </c>
      <c r="C60" s="14" t="s">
        <v>405</v>
      </c>
      <c r="D60" s="20" t="s">
        <v>291</v>
      </c>
      <c r="E60" s="8">
        <v>89.5</v>
      </c>
      <c r="F60" s="59">
        <v>1</v>
      </c>
      <c r="G60" s="18">
        <f t="shared" si="10"/>
        <v>89.5</v>
      </c>
    </row>
    <row r="61" spans="1:7">
      <c r="A61" s="59"/>
      <c r="B61" s="59"/>
      <c r="C61" s="59"/>
      <c r="D61" s="20"/>
      <c r="E61" s="23"/>
      <c r="F61" s="14"/>
    </row>
    <row r="62" spans="1:7">
      <c r="A62" s="60"/>
      <c r="B62" s="60"/>
      <c r="C62" s="60"/>
      <c r="D62" s="62"/>
      <c r="E62" s="81"/>
      <c r="F62" s="62"/>
    </row>
    <row r="63" spans="1:7">
      <c r="A63" s="14"/>
      <c r="B63" s="14"/>
      <c r="C63" s="14"/>
      <c r="D63" s="14"/>
      <c r="E63" s="16"/>
      <c r="F63" s="14"/>
    </row>
    <row r="64" spans="1:7">
      <c r="A64" s="59" t="s">
        <v>29</v>
      </c>
      <c r="B64" s="59" t="s">
        <v>106</v>
      </c>
      <c r="C64" s="14" t="s">
        <v>472</v>
      </c>
      <c r="D64" s="20">
        <v>24</v>
      </c>
      <c r="E64" s="23">
        <v>44.5</v>
      </c>
      <c r="F64" s="20">
        <v>4</v>
      </c>
      <c r="G64" s="18">
        <f t="shared" ref="G64:G67" si="11">SUM(E64*F64)</f>
        <v>178</v>
      </c>
    </row>
    <row r="65" spans="1:7">
      <c r="A65" s="59" t="s">
        <v>29</v>
      </c>
      <c r="B65" s="59" t="s">
        <v>106</v>
      </c>
      <c r="C65" s="14" t="s">
        <v>472</v>
      </c>
      <c r="D65" s="14">
        <v>26</v>
      </c>
      <c r="E65" s="23">
        <v>44.5</v>
      </c>
      <c r="F65" s="59">
        <v>1</v>
      </c>
      <c r="G65" s="18">
        <f t="shared" si="11"/>
        <v>44.5</v>
      </c>
    </row>
    <row r="66" spans="1:7">
      <c r="A66" s="59" t="s">
        <v>29</v>
      </c>
      <c r="B66" s="59" t="s">
        <v>106</v>
      </c>
      <c r="C66" s="14" t="s">
        <v>472</v>
      </c>
      <c r="D66" s="14">
        <v>28</v>
      </c>
      <c r="E66" s="23">
        <v>44.5</v>
      </c>
      <c r="F66" s="20">
        <v>7</v>
      </c>
      <c r="G66" s="18">
        <f t="shared" si="11"/>
        <v>311.5</v>
      </c>
    </row>
    <row r="67" spans="1:7">
      <c r="A67" s="59" t="s">
        <v>29</v>
      </c>
      <c r="B67" s="59" t="s">
        <v>106</v>
      </c>
      <c r="C67" s="14" t="s">
        <v>472</v>
      </c>
      <c r="D67" s="20">
        <v>30</v>
      </c>
      <c r="E67" s="23">
        <v>44.5</v>
      </c>
      <c r="F67" s="20">
        <v>27</v>
      </c>
      <c r="G67" s="18">
        <f t="shared" si="11"/>
        <v>1201.5</v>
      </c>
    </row>
    <row r="68" spans="1:7">
      <c r="A68" s="59"/>
      <c r="B68" s="59"/>
      <c r="C68" s="59"/>
      <c r="D68" s="20"/>
      <c r="E68" s="23"/>
      <c r="F68" s="14"/>
    </row>
    <row r="69" spans="1:7">
      <c r="A69" s="60"/>
      <c r="B69" s="60"/>
      <c r="C69" s="60"/>
      <c r="D69" s="62"/>
      <c r="E69" s="81"/>
      <c r="F69" s="62"/>
    </row>
    <row r="70" spans="1:7">
      <c r="A70" s="14"/>
      <c r="B70" s="14"/>
      <c r="C70" s="14"/>
      <c r="D70" s="14"/>
      <c r="E70" s="16"/>
      <c r="F70" s="14"/>
    </row>
    <row r="71" spans="1:7">
      <c r="A71" s="59" t="s">
        <v>29</v>
      </c>
      <c r="B71" s="59" t="s">
        <v>410</v>
      </c>
      <c r="C71" s="14" t="s">
        <v>472</v>
      </c>
      <c r="D71" s="20" t="s">
        <v>465</v>
      </c>
      <c r="E71" s="23">
        <v>35</v>
      </c>
      <c r="F71" s="20">
        <v>3</v>
      </c>
      <c r="G71" s="18">
        <f t="shared" ref="G71:G72" si="12">SUM(E71*F71)</f>
        <v>105</v>
      </c>
    </row>
    <row r="72" spans="1:7">
      <c r="A72" s="59" t="s">
        <v>29</v>
      </c>
      <c r="B72" s="59" t="s">
        <v>410</v>
      </c>
      <c r="C72" s="14" t="s">
        <v>472</v>
      </c>
      <c r="D72" s="14">
        <v>4</v>
      </c>
      <c r="E72" s="23">
        <v>35</v>
      </c>
      <c r="F72" s="59">
        <v>2</v>
      </c>
      <c r="G72" s="18">
        <f t="shared" si="12"/>
        <v>70</v>
      </c>
    </row>
    <row r="73" spans="1:7">
      <c r="A73" s="59"/>
      <c r="B73" s="59"/>
      <c r="C73" s="59"/>
      <c r="D73" s="20"/>
      <c r="E73" s="23"/>
      <c r="F73" s="14"/>
    </row>
    <row r="74" spans="1:7">
      <c r="A74" s="60"/>
      <c r="B74" s="60"/>
      <c r="C74" s="60"/>
      <c r="D74" s="62"/>
      <c r="E74" s="81"/>
      <c r="F74" s="62"/>
    </row>
    <row r="75" spans="1:7">
      <c r="A75" s="14"/>
      <c r="B75" s="14"/>
      <c r="C75" s="14"/>
      <c r="D75" s="14"/>
      <c r="E75" s="16"/>
      <c r="F75" s="14"/>
    </row>
    <row r="78" spans="1:7">
      <c r="A78" s="12" t="s">
        <v>40</v>
      </c>
      <c r="B78" s="12" t="s">
        <v>41</v>
      </c>
      <c r="C78" s="12" t="s">
        <v>42</v>
      </c>
      <c r="D78" s="12" t="s">
        <v>43</v>
      </c>
      <c r="E78" s="13" t="s">
        <v>45</v>
      </c>
      <c r="F78" s="12" t="s">
        <v>46</v>
      </c>
    </row>
    <row r="79" spans="1:7">
      <c r="A79" s="59" t="s">
        <v>29</v>
      </c>
      <c r="B79" s="59" t="s">
        <v>8</v>
      </c>
      <c r="C79" s="59" t="s">
        <v>396</v>
      </c>
      <c r="D79" s="20" t="s">
        <v>283</v>
      </c>
      <c r="E79" s="8">
        <v>64.5</v>
      </c>
      <c r="F79" s="20">
        <v>10</v>
      </c>
      <c r="G79" s="18">
        <f t="shared" ref="G79:G80" si="13">SUM(E79*F79)</f>
        <v>645</v>
      </c>
    </row>
    <row r="80" spans="1:7">
      <c r="A80" s="59" t="s">
        <v>29</v>
      </c>
      <c r="B80" s="59" t="s">
        <v>8</v>
      </c>
      <c r="C80" s="59" t="s">
        <v>396</v>
      </c>
      <c r="D80" s="20" t="s">
        <v>291</v>
      </c>
      <c r="E80" s="8">
        <v>64.5</v>
      </c>
      <c r="F80" s="20">
        <v>12</v>
      </c>
      <c r="G80" s="18">
        <f t="shared" si="13"/>
        <v>774</v>
      </c>
    </row>
    <row r="81" spans="1:7">
      <c r="A81" s="59"/>
      <c r="B81" s="59"/>
      <c r="C81" s="14"/>
      <c r="D81" s="20"/>
      <c r="E81" s="23"/>
      <c r="F81" s="20"/>
    </row>
    <row r="82" spans="1:7">
      <c r="A82" s="60"/>
      <c r="B82" s="60"/>
      <c r="C82" s="60"/>
      <c r="D82" s="62"/>
      <c r="E82" s="81"/>
      <c r="F82" s="69"/>
    </row>
    <row r="83" spans="1:7">
      <c r="A83" s="14"/>
      <c r="B83" s="14"/>
      <c r="C83" s="14"/>
      <c r="D83" s="14"/>
      <c r="E83" s="16"/>
      <c r="F83" s="14"/>
    </row>
    <row r="84" spans="1:7">
      <c r="A84" s="59" t="s">
        <v>29</v>
      </c>
      <c r="B84" s="59" t="s">
        <v>8</v>
      </c>
      <c r="C84" s="14" t="s">
        <v>405</v>
      </c>
      <c r="D84" s="20" t="s">
        <v>380</v>
      </c>
      <c r="E84" s="8">
        <v>99.5</v>
      </c>
      <c r="F84" s="20">
        <v>1</v>
      </c>
      <c r="G84" s="18">
        <f t="shared" ref="G84:G85" si="14">SUM(E84*F84)</f>
        <v>99.5</v>
      </c>
    </row>
    <row r="85" spans="1:7">
      <c r="A85" s="59" t="s">
        <v>29</v>
      </c>
      <c r="B85" s="59" t="s">
        <v>8</v>
      </c>
      <c r="C85" s="14" t="s">
        <v>405</v>
      </c>
      <c r="D85" s="20" t="s">
        <v>291</v>
      </c>
      <c r="E85" s="8">
        <v>99.5</v>
      </c>
      <c r="F85" s="59">
        <v>1</v>
      </c>
      <c r="G85" s="18">
        <f t="shared" si="14"/>
        <v>99.5</v>
      </c>
    </row>
    <row r="86" spans="1:7">
      <c r="A86" s="63"/>
      <c r="B86" s="63"/>
      <c r="C86" s="65"/>
      <c r="D86" s="65"/>
      <c r="E86" s="64"/>
      <c r="F86" s="65"/>
    </row>
    <row r="87" spans="1:7">
      <c r="A87" s="63"/>
      <c r="B87" s="63"/>
      <c r="C87" s="65"/>
      <c r="D87" s="65"/>
      <c r="E87" s="64"/>
      <c r="F87" s="65"/>
    </row>
    <row r="88" spans="1:7">
      <c r="A88" s="63"/>
      <c r="B88" s="63"/>
      <c r="C88" s="65"/>
      <c r="D88" s="65"/>
      <c r="E88" s="64"/>
      <c r="F88" s="65"/>
    </row>
    <row r="89" spans="1:7">
      <c r="A89" s="12" t="s">
        <v>40</v>
      </c>
      <c r="B89" s="12" t="s">
        <v>41</v>
      </c>
      <c r="C89" s="12" t="s">
        <v>42</v>
      </c>
      <c r="D89" s="12" t="s">
        <v>43</v>
      </c>
      <c r="E89" s="13" t="s">
        <v>45</v>
      </c>
      <c r="F89" s="12" t="s">
        <v>46</v>
      </c>
    </row>
    <row r="90" spans="1:7">
      <c r="A90" s="59" t="s">
        <v>29</v>
      </c>
      <c r="B90" s="59" t="s">
        <v>7</v>
      </c>
      <c r="C90" s="59" t="s">
        <v>395</v>
      </c>
      <c r="D90" s="20" t="s">
        <v>283</v>
      </c>
      <c r="E90" s="23">
        <v>44.5</v>
      </c>
      <c r="F90" s="20">
        <v>2</v>
      </c>
      <c r="G90" s="18">
        <f t="shared" ref="G90:G92" si="15">SUM(E90*F90)</f>
        <v>89</v>
      </c>
    </row>
    <row r="91" spans="1:7">
      <c r="A91" s="59" t="s">
        <v>29</v>
      </c>
      <c r="B91" s="59" t="s">
        <v>7</v>
      </c>
      <c r="C91" s="59" t="s">
        <v>395</v>
      </c>
      <c r="D91" s="20" t="s">
        <v>291</v>
      </c>
      <c r="E91" s="23">
        <v>44.5</v>
      </c>
      <c r="F91" s="20">
        <v>3</v>
      </c>
      <c r="G91" s="18">
        <f t="shared" si="15"/>
        <v>133.5</v>
      </c>
    </row>
    <row r="92" spans="1:7">
      <c r="A92" s="59" t="s">
        <v>29</v>
      </c>
      <c r="B92" s="59" t="s">
        <v>7</v>
      </c>
      <c r="C92" s="59" t="s">
        <v>395</v>
      </c>
      <c r="D92" s="20" t="s">
        <v>293</v>
      </c>
      <c r="E92" s="23">
        <v>44.5</v>
      </c>
      <c r="F92" s="59">
        <v>5</v>
      </c>
      <c r="G92" s="18">
        <f t="shared" si="15"/>
        <v>222.5</v>
      </c>
    </row>
    <row r="93" spans="1:7">
      <c r="A93" s="59"/>
      <c r="B93" s="59"/>
      <c r="C93" s="59"/>
      <c r="D93" s="20"/>
      <c r="E93" s="23"/>
      <c r="F93" s="20"/>
    </row>
    <row r="94" spans="1:7">
      <c r="A94" s="60"/>
      <c r="B94" s="60"/>
      <c r="C94" s="60"/>
      <c r="D94" s="69"/>
      <c r="E94" s="81"/>
      <c r="F94" s="62"/>
    </row>
    <row r="95" spans="1:7">
      <c r="A95" s="59"/>
      <c r="B95" s="59"/>
      <c r="C95" s="59"/>
      <c r="D95" s="20"/>
      <c r="E95" s="16"/>
      <c r="F95" s="23"/>
    </row>
    <row r="96" spans="1:7">
      <c r="A96" s="59" t="s">
        <v>29</v>
      </c>
      <c r="B96" s="59" t="s">
        <v>7</v>
      </c>
      <c r="C96" s="59" t="s">
        <v>472</v>
      </c>
      <c r="D96" s="20">
        <v>32</v>
      </c>
      <c r="E96" s="23">
        <v>54.5</v>
      </c>
      <c r="F96" s="20">
        <v>1</v>
      </c>
      <c r="G96" s="18">
        <f t="shared" ref="G96:G98" si="16">SUM(E96*F96)</f>
        <v>54.5</v>
      </c>
    </row>
    <row r="97" spans="1:7">
      <c r="A97" s="59" t="s">
        <v>29</v>
      </c>
      <c r="B97" s="59" t="s">
        <v>7</v>
      </c>
      <c r="C97" s="59" t="s">
        <v>472</v>
      </c>
      <c r="D97" s="20">
        <v>34</v>
      </c>
      <c r="E97" s="23">
        <v>54.5</v>
      </c>
      <c r="F97" s="20">
        <v>1</v>
      </c>
      <c r="G97" s="18">
        <f t="shared" si="16"/>
        <v>54.5</v>
      </c>
    </row>
    <row r="98" spans="1:7">
      <c r="A98" s="59" t="s">
        <v>29</v>
      </c>
      <c r="B98" s="59" t="s">
        <v>7</v>
      </c>
      <c r="C98" s="59" t="s">
        <v>472</v>
      </c>
      <c r="D98" s="20">
        <v>36</v>
      </c>
      <c r="E98" s="23">
        <v>54.5</v>
      </c>
      <c r="F98" s="59">
        <v>2</v>
      </c>
      <c r="G98" s="18">
        <f t="shared" si="16"/>
        <v>109</v>
      </c>
    </row>
    <row r="99" spans="1:7">
      <c r="A99" s="59"/>
      <c r="B99" s="59"/>
      <c r="C99" s="59"/>
      <c r="D99" s="20"/>
      <c r="E99" s="16"/>
      <c r="F99" s="23"/>
    </row>
    <row r="100" spans="1:7">
      <c r="A100" s="60"/>
      <c r="B100" s="60"/>
      <c r="C100" s="60"/>
      <c r="D100" s="69"/>
      <c r="E100" s="81"/>
      <c r="F100" s="62"/>
    </row>
    <row r="101" spans="1:7">
      <c r="A101" s="59"/>
      <c r="B101" s="59"/>
      <c r="C101" s="59"/>
      <c r="D101" s="20"/>
      <c r="E101" s="16"/>
      <c r="F101" s="23"/>
    </row>
    <row r="102" spans="1:7">
      <c r="A102" s="59" t="s">
        <v>29</v>
      </c>
      <c r="B102" s="59" t="s">
        <v>7</v>
      </c>
      <c r="C102" s="59" t="s">
        <v>394</v>
      </c>
      <c r="D102" s="20" t="s">
        <v>289</v>
      </c>
      <c r="E102" s="23">
        <v>54.5</v>
      </c>
      <c r="F102" s="20">
        <v>1</v>
      </c>
      <c r="G102" s="18">
        <f>SUM(E102*F102)</f>
        <v>54.5</v>
      </c>
    </row>
    <row r="104" spans="1:7">
      <c r="A104" s="12" t="s">
        <v>40</v>
      </c>
      <c r="B104" s="12" t="s">
        <v>41</v>
      </c>
      <c r="C104" s="12" t="s">
        <v>42</v>
      </c>
      <c r="D104" s="12" t="s">
        <v>43</v>
      </c>
      <c r="E104" s="13" t="s">
        <v>45</v>
      </c>
      <c r="F104" s="12" t="s">
        <v>46</v>
      </c>
    </row>
    <row r="105" spans="1:7">
      <c r="A105" s="59" t="s">
        <v>29</v>
      </c>
      <c r="B105" s="59" t="s">
        <v>8</v>
      </c>
      <c r="C105" s="59" t="s">
        <v>395</v>
      </c>
      <c r="D105" s="20" t="s">
        <v>380</v>
      </c>
      <c r="E105" s="8">
        <v>29.5</v>
      </c>
      <c r="F105" s="20">
        <v>2</v>
      </c>
      <c r="G105" s="18">
        <f t="shared" ref="G105:G112" si="17">SUM(E105*F105)</f>
        <v>59</v>
      </c>
    </row>
    <row r="106" spans="1:7">
      <c r="A106" s="59" t="s">
        <v>29</v>
      </c>
      <c r="B106" s="59" t="s">
        <v>8</v>
      </c>
      <c r="C106" s="59" t="s">
        <v>395</v>
      </c>
      <c r="D106" s="20" t="s">
        <v>283</v>
      </c>
      <c r="E106" s="8">
        <v>29.5</v>
      </c>
      <c r="F106" s="20">
        <v>4</v>
      </c>
      <c r="G106" s="18">
        <f t="shared" si="17"/>
        <v>118</v>
      </c>
    </row>
    <row r="107" spans="1:7">
      <c r="A107" s="59" t="s">
        <v>29</v>
      </c>
      <c r="B107" s="59" t="s">
        <v>8</v>
      </c>
      <c r="C107" s="59" t="s">
        <v>395</v>
      </c>
      <c r="D107" s="20" t="s">
        <v>289</v>
      </c>
      <c r="E107" s="8">
        <v>29.5</v>
      </c>
      <c r="F107" s="20">
        <v>3</v>
      </c>
      <c r="G107" s="18">
        <f t="shared" si="17"/>
        <v>88.5</v>
      </c>
    </row>
    <row r="108" spans="1:7">
      <c r="A108" s="59" t="s">
        <v>29</v>
      </c>
      <c r="B108" s="59" t="s">
        <v>8</v>
      </c>
      <c r="C108" s="59" t="s">
        <v>395</v>
      </c>
      <c r="D108" s="20" t="s">
        <v>380</v>
      </c>
      <c r="E108" s="8">
        <v>34.5</v>
      </c>
      <c r="F108" s="20">
        <v>1</v>
      </c>
      <c r="G108" s="18">
        <f t="shared" si="17"/>
        <v>34.5</v>
      </c>
    </row>
    <row r="109" spans="1:7">
      <c r="A109" s="59" t="s">
        <v>29</v>
      </c>
      <c r="B109" s="59" t="s">
        <v>8</v>
      </c>
      <c r="C109" s="59" t="s">
        <v>395</v>
      </c>
      <c r="D109" s="20" t="s">
        <v>283</v>
      </c>
      <c r="E109" s="8">
        <v>34.5</v>
      </c>
      <c r="F109" s="20">
        <v>3</v>
      </c>
      <c r="G109" s="18">
        <f t="shared" si="17"/>
        <v>103.5</v>
      </c>
    </row>
    <row r="110" spans="1:7">
      <c r="A110" s="59" t="s">
        <v>29</v>
      </c>
      <c r="B110" s="59" t="s">
        <v>8</v>
      </c>
      <c r="C110" s="59" t="s">
        <v>395</v>
      </c>
      <c r="D110" s="20" t="s">
        <v>289</v>
      </c>
      <c r="E110" s="8">
        <v>34.5</v>
      </c>
      <c r="F110" s="20">
        <v>1</v>
      </c>
      <c r="G110" s="18">
        <f t="shared" si="17"/>
        <v>34.5</v>
      </c>
    </row>
    <row r="111" spans="1:7">
      <c r="A111" s="59" t="s">
        <v>29</v>
      </c>
      <c r="B111" s="59" t="s">
        <v>8</v>
      </c>
      <c r="C111" s="59" t="s">
        <v>395</v>
      </c>
      <c r="D111" s="20">
        <v>26</v>
      </c>
      <c r="E111" s="16">
        <v>40</v>
      </c>
      <c r="F111" s="20">
        <v>1</v>
      </c>
      <c r="G111" s="5">
        <f t="shared" si="17"/>
        <v>40</v>
      </c>
    </row>
    <row r="112" spans="1:7">
      <c r="A112" s="59" t="s">
        <v>29</v>
      </c>
      <c r="B112" s="59" t="s">
        <v>8</v>
      </c>
      <c r="C112" s="59" t="s">
        <v>395</v>
      </c>
      <c r="D112" s="20">
        <v>28</v>
      </c>
      <c r="E112" s="16">
        <v>40</v>
      </c>
      <c r="F112" s="20">
        <v>1</v>
      </c>
      <c r="G112" s="5">
        <f t="shared" si="17"/>
        <v>40</v>
      </c>
    </row>
    <row r="114" spans="1:7">
      <c r="A114" s="12" t="s">
        <v>40</v>
      </c>
      <c r="B114" s="12" t="s">
        <v>41</v>
      </c>
      <c r="C114" s="12" t="s">
        <v>42</v>
      </c>
      <c r="D114" s="12" t="s">
        <v>43</v>
      </c>
      <c r="E114" s="13" t="s">
        <v>45</v>
      </c>
      <c r="F114" s="12" t="s">
        <v>46</v>
      </c>
    </row>
    <row r="115" spans="1:7">
      <c r="A115" s="14" t="s">
        <v>29</v>
      </c>
      <c r="B115" s="14" t="s">
        <v>378</v>
      </c>
      <c r="C115" s="14" t="s">
        <v>394</v>
      </c>
      <c r="D115" s="14" t="s">
        <v>380</v>
      </c>
      <c r="E115" s="16">
        <v>55</v>
      </c>
      <c r="F115" s="14">
        <v>2</v>
      </c>
      <c r="G115" s="5">
        <f t="shared" ref="G115:G132" si="18">SUM(E115*F115)</f>
        <v>110</v>
      </c>
    </row>
    <row r="116" spans="1:7">
      <c r="A116" s="14" t="s">
        <v>29</v>
      </c>
      <c r="B116" s="14" t="s">
        <v>378</v>
      </c>
      <c r="C116" s="14" t="s">
        <v>394</v>
      </c>
      <c r="D116" s="14" t="s">
        <v>283</v>
      </c>
      <c r="E116" s="16">
        <v>50</v>
      </c>
      <c r="F116" s="14">
        <v>3</v>
      </c>
      <c r="G116" s="5">
        <f t="shared" si="18"/>
        <v>150</v>
      </c>
    </row>
    <row r="117" spans="1:7">
      <c r="A117" s="14" t="s">
        <v>29</v>
      </c>
      <c r="B117" s="14" t="s">
        <v>378</v>
      </c>
      <c r="C117" s="14" t="s">
        <v>394</v>
      </c>
      <c r="D117" s="14" t="s">
        <v>283</v>
      </c>
      <c r="E117" s="8">
        <v>54.5</v>
      </c>
      <c r="F117" s="14">
        <v>1</v>
      </c>
      <c r="G117" s="18">
        <f t="shared" si="18"/>
        <v>54.5</v>
      </c>
    </row>
    <row r="118" spans="1:7">
      <c r="A118" s="14" t="s">
        <v>29</v>
      </c>
      <c r="B118" s="14" t="s">
        <v>378</v>
      </c>
      <c r="C118" s="14" t="s">
        <v>394</v>
      </c>
      <c r="D118" s="14" t="s">
        <v>283</v>
      </c>
      <c r="E118" s="16">
        <v>55</v>
      </c>
      <c r="F118" s="14">
        <v>1</v>
      </c>
      <c r="G118" s="5">
        <f t="shared" si="18"/>
        <v>55</v>
      </c>
    </row>
    <row r="119" spans="1:7">
      <c r="A119" s="14" t="s">
        <v>29</v>
      </c>
      <c r="B119" s="14" t="s">
        <v>378</v>
      </c>
      <c r="C119" s="14" t="s">
        <v>394</v>
      </c>
      <c r="D119" s="14" t="s">
        <v>283</v>
      </c>
      <c r="E119" s="16">
        <v>65</v>
      </c>
      <c r="F119" s="14">
        <v>2</v>
      </c>
      <c r="G119" s="5">
        <f t="shared" si="18"/>
        <v>130</v>
      </c>
    </row>
    <row r="120" spans="1:7">
      <c r="A120" s="14" t="s">
        <v>29</v>
      </c>
      <c r="B120" s="14" t="s">
        <v>378</v>
      </c>
      <c r="C120" s="14" t="s">
        <v>394</v>
      </c>
      <c r="D120" s="14" t="s">
        <v>289</v>
      </c>
      <c r="E120" s="16">
        <v>50</v>
      </c>
      <c r="F120" s="14">
        <v>1</v>
      </c>
      <c r="G120" s="5">
        <f t="shared" si="18"/>
        <v>50</v>
      </c>
    </row>
    <row r="121" spans="1:7">
      <c r="A121" s="14" t="s">
        <v>29</v>
      </c>
      <c r="B121" s="14" t="s">
        <v>378</v>
      </c>
      <c r="C121" s="14" t="s">
        <v>394</v>
      </c>
      <c r="D121" s="14" t="s">
        <v>289</v>
      </c>
      <c r="E121" s="8">
        <v>54.5</v>
      </c>
      <c r="F121" s="14">
        <v>4</v>
      </c>
      <c r="G121" s="18">
        <f t="shared" si="18"/>
        <v>218</v>
      </c>
    </row>
    <row r="122" spans="1:7">
      <c r="A122" s="14" t="s">
        <v>29</v>
      </c>
      <c r="B122" s="14" t="s">
        <v>378</v>
      </c>
      <c r="C122" s="14" t="s">
        <v>394</v>
      </c>
      <c r="D122" s="14" t="s">
        <v>289</v>
      </c>
      <c r="E122" s="21">
        <v>65</v>
      </c>
      <c r="F122" s="20">
        <v>1</v>
      </c>
      <c r="G122" s="5">
        <f t="shared" si="18"/>
        <v>65</v>
      </c>
    </row>
    <row r="123" spans="1:7">
      <c r="A123" s="14" t="s">
        <v>29</v>
      </c>
      <c r="B123" s="14" t="s">
        <v>378</v>
      </c>
      <c r="C123" s="14" t="s">
        <v>394</v>
      </c>
      <c r="D123" s="14" t="s">
        <v>289</v>
      </c>
      <c r="E123" s="16">
        <v>75</v>
      </c>
      <c r="F123" s="14">
        <v>1</v>
      </c>
      <c r="G123" s="5">
        <f t="shared" si="18"/>
        <v>75</v>
      </c>
    </row>
    <row r="124" spans="1:7">
      <c r="A124" s="14" t="s">
        <v>29</v>
      </c>
      <c r="B124" s="14" t="s">
        <v>378</v>
      </c>
      <c r="C124" s="14" t="s">
        <v>394</v>
      </c>
      <c r="D124" s="14" t="s">
        <v>291</v>
      </c>
      <c r="E124" s="16">
        <v>30</v>
      </c>
      <c r="F124" s="14">
        <v>1</v>
      </c>
      <c r="G124" s="5">
        <f t="shared" si="18"/>
        <v>30</v>
      </c>
    </row>
    <row r="125" spans="1:7">
      <c r="A125" s="14" t="s">
        <v>29</v>
      </c>
      <c r="B125" s="14" t="s">
        <v>378</v>
      </c>
      <c r="C125" s="14" t="s">
        <v>394</v>
      </c>
      <c r="D125" s="14" t="s">
        <v>291</v>
      </c>
      <c r="E125" s="16">
        <v>50</v>
      </c>
      <c r="F125" s="14">
        <v>4</v>
      </c>
      <c r="G125" s="5">
        <f t="shared" si="18"/>
        <v>200</v>
      </c>
    </row>
    <row r="126" spans="1:7">
      <c r="A126" s="14" t="s">
        <v>29</v>
      </c>
      <c r="B126" s="14" t="s">
        <v>378</v>
      </c>
      <c r="C126" s="14" t="s">
        <v>394</v>
      </c>
      <c r="D126" s="14" t="s">
        <v>291</v>
      </c>
      <c r="E126" s="16">
        <v>65</v>
      </c>
      <c r="F126" s="14">
        <v>1</v>
      </c>
      <c r="G126" s="5">
        <f t="shared" si="18"/>
        <v>65</v>
      </c>
    </row>
    <row r="127" spans="1:7">
      <c r="A127" s="14" t="s">
        <v>29</v>
      </c>
      <c r="B127" s="14" t="s">
        <v>378</v>
      </c>
      <c r="C127" s="14" t="s">
        <v>394</v>
      </c>
      <c r="D127" s="14" t="s">
        <v>291</v>
      </c>
      <c r="E127" s="16">
        <v>75</v>
      </c>
      <c r="F127" s="14">
        <v>1</v>
      </c>
      <c r="G127" s="5">
        <f t="shared" si="18"/>
        <v>75</v>
      </c>
    </row>
    <row r="128" spans="1:7">
      <c r="A128" s="14" t="s">
        <v>29</v>
      </c>
      <c r="B128" s="14" t="s">
        <v>378</v>
      </c>
      <c r="C128" s="14" t="s">
        <v>394</v>
      </c>
      <c r="D128" s="14" t="s">
        <v>293</v>
      </c>
      <c r="E128" s="16">
        <v>50</v>
      </c>
      <c r="F128" s="14">
        <v>6</v>
      </c>
      <c r="G128" s="5">
        <f t="shared" si="18"/>
        <v>300</v>
      </c>
    </row>
    <row r="129" spans="1:7">
      <c r="A129" s="14" t="s">
        <v>29</v>
      </c>
      <c r="B129" s="14" t="s">
        <v>378</v>
      </c>
      <c r="C129" s="14" t="s">
        <v>394</v>
      </c>
      <c r="D129" s="14" t="s">
        <v>293</v>
      </c>
      <c r="E129" s="16">
        <v>65</v>
      </c>
      <c r="F129" s="14">
        <v>1</v>
      </c>
      <c r="G129" s="5">
        <f t="shared" si="18"/>
        <v>65</v>
      </c>
    </row>
    <row r="130" spans="1:7">
      <c r="A130" s="14" t="s">
        <v>29</v>
      </c>
      <c r="B130" s="14" t="s">
        <v>378</v>
      </c>
      <c r="C130" s="14" t="s">
        <v>394</v>
      </c>
      <c r="D130" s="14" t="s">
        <v>293</v>
      </c>
      <c r="E130" s="21">
        <v>85</v>
      </c>
      <c r="F130" s="20">
        <v>1</v>
      </c>
      <c r="G130" s="5">
        <f t="shared" si="18"/>
        <v>85</v>
      </c>
    </row>
    <row r="131" spans="1:7">
      <c r="A131" s="14" t="s">
        <v>29</v>
      </c>
      <c r="B131" s="14" t="s">
        <v>378</v>
      </c>
      <c r="C131" s="14" t="s">
        <v>394</v>
      </c>
      <c r="D131" s="14" t="s">
        <v>297</v>
      </c>
      <c r="E131" s="16">
        <v>50</v>
      </c>
      <c r="F131" s="14">
        <v>2</v>
      </c>
      <c r="G131" s="5">
        <f t="shared" si="18"/>
        <v>100</v>
      </c>
    </row>
    <row r="132" spans="1:7">
      <c r="A132" s="14" t="s">
        <v>29</v>
      </c>
      <c r="B132" s="14" t="s">
        <v>378</v>
      </c>
      <c r="C132" s="14" t="s">
        <v>394</v>
      </c>
      <c r="D132" s="14" t="s">
        <v>297</v>
      </c>
      <c r="E132" s="16">
        <v>75</v>
      </c>
      <c r="F132" s="14">
        <v>1</v>
      </c>
      <c r="G132" s="5">
        <f t="shared" si="18"/>
        <v>75</v>
      </c>
    </row>
    <row r="133" spans="1:7">
      <c r="A133" s="14"/>
      <c r="B133" s="14"/>
      <c r="C133" s="14"/>
      <c r="D133" s="14"/>
      <c r="E133" s="16"/>
      <c r="F133" s="14"/>
    </row>
    <row r="134" spans="1:7">
      <c r="A134" s="62"/>
      <c r="B134" s="62"/>
      <c r="C134" s="62"/>
      <c r="D134" s="69"/>
      <c r="E134" s="61"/>
      <c r="F134" s="69"/>
    </row>
    <row r="135" spans="1:7">
      <c r="A135" s="14"/>
      <c r="B135" s="14"/>
      <c r="C135" s="14"/>
      <c r="D135" s="14"/>
      <c r="E135" s="16"/>
      <c r="F135" s="14"/>
    </row>
    <row r="136" spans="1:7">
      <c r="A136" s="14" t="s">
        <v>29</v>
      </c>
      <c r="B136" s="14" t="s">
        <v>378</v>
      </c>
      <c r="C136" s="14" t="s">
        <v>476</v>
      </c>
      <c r="D136" s="14" t="s">
        <v>380</v>
      </c>
      <c r="E136" s="16">
        <v>85</v>
      </c>
      <c r="F136" s="14">
        <v>1</v>
      </c>
      <c r="G136" s="5">
        <f t="shared" ref="G136:G145" si="19">SUM(E136*F136)</f>
        <v>85</v>
      </c>
    </row>
    <row r="137" spans="1:7">
      <c r="A137" s="14" t="s">
        <v>29</v>
      </c>
      <c r="B137" s="14" t="s">
        <v>378</v>
      </c>
      <c r="C137" s="14" t="s">
        <v>476</v>
      </c>
      <c r="D137" s="14" t="s">
        <v>380</v>
      </c>
      <c r="E137" s="16">
        <v>90</v>
      </c>
      <c r="F137" s="14">
        <v>2</v>
      </c>
      <c r="G137" s="5">
        <f t="shared" si="19"/>
        <v>180</v>
      </c>
    </row>
    <row r="138" spans="1:7">
      <c r="A138" s="14" t="s">
        <v>29</v>
      </c>
      <c r="B138" s="14" t="s">
        <v>378</v>
      </c>
      <c r="C138" s="14" t="s">
        <v>476</v>
      </c>
      <c r="D138" s="14" t="s">
        <v>380</v>
      </c>
      <c r="E138" s="16">
        <v>95</v>
      </c>
      <c r="F138" s="14">
        <v>1</v>
      </c>
      <c r="G138" s="5">
        <f t="shared" si="19"/>
        <v>95</v>
      </c>
    </row>
    <row r="139" spans="1:7">
      <c r="A139" s="14" t="s">
        <v>29</v>
      </c>
      <c r="B139" s="14" t="s">
        <v>378</v>
      </c>
      <c r="C139" s="14" t="s">
        <v>476</v>
      </c>
      <c r="D139" s="14" t="s">
        <v>380</v>
      </c>
      <c r="E139" s="16">
        <v>105</v>
      </c>
      <c r="F139" s="14">
        <v>1</v>
      </c>
      <c r="G139" s="5">
        <f t="shared" si="19"/>
        <v>105</v>
      </c>
    </row>
    <row r="140" spans="1:7">
      <c r="A140" s="14" t="s">
        <v>29</v>
      </c>
      <c r="B140" s="14" t="s">
        <v>378</v>
      </c>
      <c r="C140" s="14" t="s">
        <v>476</v>
      </c>
      <c r="D140" s="14" t="s">
        <v>283</v>
      </c>
      <c r="E140" s="21">
        <v>85</v>
      </c>
      <c r="F140" s="20">
        <v>1</v>
      </c>
      <c r="G140" s="5">
        <f t="shared" si="19"/>
        <v>85</v>
      </c>
    </row>
    <row r="141" spans="1:7">
      <c r="A141" s="14" t="s">
        <v>29</v>
      </c>
      <c r="B141" s="14" t="s">
        <v>378</v>
      </c>
      <c r="C141" s="14" t="s">
        <v>476</v>
      </c>
      <c r="D141" s="14" t="s">
        <v>283</v>
      </c>
      <c r="E141" s="21">
        <v>90</v>
      </c>
      <c r="F141" s="20">
        <v>1</v>
      </c>
      <c r="G141" s="5">
        <f t="shared" si="19"/>
        <v>90</v>
      </c>
    </row>
    <row r="142" spans="1:7">
      <c r="A142" s="14" t="s">
        <v>29</v>
      </c>
      <c r="B142" s="14" t="s">
        <v>378</v>
      </c>
      <c r="C142" s="14" t="s">
        <v>476</v>
      </c>
      <c r="D142" s="14" t="s">
        <v>283</v>
      </c>
      <c r="E142" s="21">
        <v>95</v>
      </c>
      <c r="F142" s="20">
        <v>2</v>
      </c>
      <c r="G142" s="5">
        <f t="shared" si="19"/>
        <v>190</v>
      </c>
    </row>
    <row r="143" spans="1:7">
      <c r="A143" s="14" t="s">
        <v>29</v>
      </c>
      <c r="B143" s="14" t="s">
        <v>378</v>
      </c>
      <c r="C143" s="14" t="s">
        <v>476</v>
      </c>
      <c r="D143" s="14" t="s">
        <v>289</v>
      </c>
      <c r="E143" s="16">
        <v>85</v>
      </c>
      <c r="F143" s="14">
        <v>1</v>
      </c>
      <c r="G143" s="5">
        <f t="shared" si="19"/>
        <v>85</v>
      </c>
    </row>
    <row r="144" spans="1:7">
      <c r="A144" s="14" t="s">
        <v>29</v>
      </c>
      <c r="B144" s="14" t="s">
        <v>378</v>
      </c>
      <c r="C144" s="14" t="s">
        <v>476</v>
      </c>
      <c r="D144" s="14" t="s">
        <v>289</v>
      </c>
      <c r="E144" s="16">
        <v>95</v>
      </c>
      <c r="F144" s="20">
        <v>1</v>
      </c>
      <c r="G144" s="5">
        <f t="shared" si="19"/>
        <v>95</v>
      </c>
    </row>
    <row r="145" spans="1:7">
      <c r="A145" s="14" t="s">
        <v>29</v>
      </c>
      <c r="B145" s="14" t="s">
        <v>378</v>
      </c>
      <c r="C145" s="14" t="s">
        <v>476</v>
      </c>
      <c r="D145" s="14" t="s">
        <v>291</v>
      </c>
      <c r="E145" s="16">
        <v>105</v>
      </c>
      <c r="F145" s="20">
        <v>1</v>
      </c>
      <c r="G145" s="5">
        <f t="shared" si="19"/>
        <v>105</v>
      </c>
    </row>
    <row r="146" spans="1:7">
      <c r="A146" s="3"/>
      <c r="B146" s="3"/>
      <c r="C146" s="3"/>
      <c r="D146" s="3"/>
      <c r="E146" s="3"/>
      <c r="F146" s="3"/>
    </row>
    <row r="147" spans="1:7">
      <c r="A147" s="62"/>
      <c r="B147" s="62"/>
      <c r="C147" s="62"/>
      <c r="D147" s="69"/>
      <c r="E147" s="61"/>
      <c r="F147" s="69"/>
    </row>
    <row r="148" spans="1:7">
      <c r="A148" s="14"/>
      <c r="B148" s="14"/>
      <c r="C148" s="14"/>
      <c r="D148" s="14"/>
      <c r="E148" s="16"/>
      <c r="F148" s="14"/>
    </row>
    <row r="149" spans="1:7">
      <c r="A149" s="14" t="s">
        <v>29</v>
      </c>
      <c r="B149" s="14" t="s">
        <v>378</v>
      </c>
      <c r="C149" s="14" t="s">
        <v>395</v>
      </c>
      <c r="D149" s="14" t="s">
        <v>380</v>
      </c>
      <c r="E149" s="16">
        <v>75</v>
      </c>
      <c r="F149" s="14">
        <v>2</v>
      </c>
      <c r="G149" s="5">
        <f t="shared" ref="G149:G151" si="20">SUM(E149*F149)</f>
        <v>150</v>
      </c>
    </row>
    <row r="150" spans="1:7">
      <c r="A150" s="14" t="s">
        <v>29</v>
      </c>
      <c r="B150" s="14" t="s">
        <v>378</v>
      </c>
      <c r="C150" s="14" t="s">
        <v>395</v>
      </c>
      <c r="D150" s="14" t="s">
        <v>289</v>
      </c>
      <c r="E150" s="16">
        <v>75</v>
      </c>
      <c r="F150" s="14">
        <v>1</v>
      </c>
      <c r="G150" s="5">
        <f t="shared" si="20"/>
        <v>75</v>
      </c>
    </row>
    <row r="151" spans="1:7">
      <c r="A151" s="14" t="s">
        <v>29</v>
      </c>
      <c r="B151" s="14" t="s">
        <v>378</v>
      </c>
      <c r="C151" s="14" t="s">
        <v>395</v>
      </c>
      <c r="D151" s="20" t="s">
        <v>293</v>
      </c>
      <c r="E151" s="16">
        <v>75</v>
      </c>
      <c r="F151" s="14">
        <v>1</v>
      </c>
      <c r="G151" s="5">
        <f t="shared" si="20"/>
        <v>75</v>
      </c>
    </row>
    <row r="152" spans="1:7">
      <c r="A152" s="14"/>
      <c r="B152" s="14"/>
      <c r="C152" s="14"/>
      <c r="D152" s="20"/>
      <c r="E152" s="21"/>
      <c r="F152" s="20"/>
    </row>
    <row r="153" spans="1:7">
      <c r="A153" s="62"/>
      <c r="B153" s="62"/>
      <c r="C153" s="62"/>
      <c r="D153" s="69"/>
      <c r="E153" s="61"/>
      <c r="F153" s="69"/>
    </row>
    <row r="154" spans="1:7">
      <c r="A154" s="14"/>
      <c r="B154" s="14"/>
      <c r="C154" s="14"/>
      <c r="D154" s="20"/>
      <c r="E154" s="21"/>
      <c r="F154" s="20"/>
    </row>
    <row r="155" spans="1:7">
      <c r="A155" s="14" t="s">
        <v>29</v>
      </c>
      <c r="B155" s="14" t="s">
        <v>378</v>
      </c>
      <c r="C155" s="14" t="s">
        <v>403</v>
      </c>
      <c r="D155" s="20" t="s">
        <v>380</v>
      </c>
      <c r="E155" s="21">
        <v>150</v>
      </c>
      <c r="F155" s="20">
        <v>1</v>
      </c>
      <c r="G155" s="5">
        <f t="shared" ref="G155:G160" si="21">SUM(E155*F155)</f>
        <v>150</v>
      </c>
    </row>
    <row r="156" spans="1:7">
      <c r="A156" s="14" t="s">
        <v>29</v>
      </c>
      <c r="B156" s="14" t="s">
        <v>378</v>
      </c>
      <c r="C156" s="14" t="s">
        <v>403</v>
      </c>
      <c r="D156" s="20" t="s">
        <v>289</v>
      </c>
      <c r="E156" s="21">
        <v>150</v>
      </c>
      <c r="F156" s="20">
        <v>1</v>
      </c>
      <c r="G156" s="5">
        <f t="shared" si="21"/>
        <v>150</v>
      </c>
    </row>
    <row r="157" spans="1:7">
      <c r="A157" s="14" t="s">
        <v>29</v>
      </c>
      <c r="B157" s="14" t="s">
        <v>378</v>
      </c>
      <c r="C157" s="14" t="s">
        <v>403</v>
      </c>
      <c r="D157" s="14" t="s">
        <v>293</v>
      </c>
      <c r="E157" s="16">
        <v>120</v>
      </c>
      <c r="F157" s="14">
        <v>1</v>
      </c>
      <c r="G157" s="5">
        <f t="shared" si="21"/>
        <v>120</v>
      </c>
    </row>
    <row r="158" spans="1:7">
      <c r="A158" s="14" t="s">
        <v>29</v>
      </c>
      <c r="B158" s="14" t="s">
        <v>378</v>
      </c>
      <c r="C158" s="14" t="s">
        <v>403</v>
      </c>
      <c r="D158" s="14" t="s">
        <v>293</v>
      </c>
      <c r="E158" s="16">
        <v>130</v>
      </c>
      <c r="F158" s="14">
        <v>1</v>
      </c>
      <c r="G158" s="5">
        <f t="shared" si="21"/>
        <v>130</v>
      </c>
    </row>
    <row r="159" spans="1:7">
      <c r="A159" s="14" t="s">
        <v>29</v>
      </c>
      <c r="B159" s="14" t="s">
        <v>378</v>
      </c>
      <c r="C159" s="14" t="s">
        <v>403</v>
      </c>
      <c r="D159" s="14" t="s">
        <v>293</v>
      </c>
      <c r="E159" s="16">
        <v>150</v>
      </c>
      <c r="F159" s="14">
        <v>1</v>
      </c>
      <c r="G159" s="5">
        <f t="shared" si="21"/>
        <v>150</v>
      </c>
    </row>
    <row r="160" spans="1:7">
      <c r="A160" s="14" t="s">
        <v>29</v>
      </c>
      <c r="B160" s="14" t="s">
        <v>378</v>
      </c>
      <c r="C160" s="14" t="s">
        <v>403</v>
      </c>
      <c r="D160" s="14" t="s">
        <v>297</v>
      </c>
      <c r="E160" s="16">
        <v>150</v>
      </c>
      <c r="F160" s="14">
        <v>1</v>
      </c>
      <c r="G160" s="5">
        <f t="shared" si="21"/>
        <v>150</v>
      </c>
    </row>
    <row r="161" spans="1:7">
      <c r="A161" s="14"/>
      <c r="B161" s="14"/>
      <c r="C161" s="14"/>
      <c r="D161" s="20"/>
      <c r="E161" s="21"/>
      <c r="F161" s="20"/>
    </row>
    <row r="162" spans="1:7">
      <c r="A162" s="62"/>
      <c r="B162" s="62"/>
      <c r="C162" s="62"/>
      <c r="D162" s="69"/>
      <c r="E162" s="61"/>
      <c r="F162" s="69"/>
    </row>
    <row r="163" spans="1:7">
      <c r="A163" s="14"/>
      <c r="B163" s="14"/>
      <c r="C163" s="14"/>
      <c r="D163" s="14"/>
      <c r="E163" s="16"/>
      <c r="F163" s="14"/>
    </row>
    <row r="164" spans="1:7">
      <c r="A164" s="14" t="s">
        <v>29</v>
      </c>
      <c r="B164" s="14" t="s">
        <v>378</v>
      </c>
      <c r="C164" s="14" t="s">
        <v>401</v>
      </c>
      <c r="D164" s="14" t="s">
        <v>380</v>
      </c>
      <c r="E164" s="16">
        <v>110</v>
      </c>
      <c r="F164" s="14">
        <v>1</v>
      </c>
      <c r="G164" s="5">
        <f t="shared" ref="G164:G171" si="22">SUM(E164*F164)</f>
        <v>110</v>
      </c>
    </row>
    <row r="165" spans="1:7">
      <c r="A165" s="14" t="s">
        <v>29</v>
      </c>
      <c r="B165" s="14" t="s">
        <v>378</v>
      </c>
      <c r="C165" s="14" t="s">
        <v>401</v>
      </c>
      <c r="D165" s="14" t="s">
        <v>283</v>
      </c>
      <c r="E165" s="16">
        <v>110</v>
      </c>
      <c r="F165" s="14">
        <v>1</v>
      </c>
      <c r="G165" s="5">
        <f t="shared" si="22"/>
        <v>110</v>
      </c>
    </row>
    <row r="166" spans="1:7">
      <c r="A166" s="14" t="s">
        <v>29</v>
      </c>
      <c r="B166" s="14" t="s">
        <v>378</v>
      </c>
      <c r="C166" s="14" t="s">
        <v>401</v>
      </c>
      <c r="D166" s="14" t="s">
        <v>289</v>
      </c>
      <c r="E166" s="16">
        <v>110</v>
      </c>
      <c r="F166" s="14">
        <v>1</v>
      </c>
      <c r="G166" s="5">
        <f t="shared" si="22"/>
        <v>110</v>
      </c>
    </row>
    <row r="167" spans="1:7">
      <c r="A167" s="14" t="s">
        <v>29</v>
      </c>
      <c r="B167" s="14" t="s">
        <v>378</v>
      </c>
      <c r="C167" s="14" t="s">
        <v>401</v>
      </c>
      <c r="D167" s="14" t="s">
        <v>289</v>
      </c>
      <c r="E167" s="16">
        <v>120</v>
      </c>
      <c r="F167" s="14">
        <v>1</v>
      </c>
      <c r="G167" s="5">
        <f t="shared" si="22"/>
        <v>120</v>
      </c>
    </row>
    <row r="168" spans="1:7">
      <c r="A168" s="14" t="s">
        <v>29</v>
      </c>
      <c r="B168" s="14" t="s">
        <v>378</v>
      </c>
      <c r="C168" s="14" t="s">
        <v>401</v>
      </c>
      <c r="D168" s="20" t="s">
        <v>291</v>
      </c>
      <c r="E168" s="21">
        <v>110</v>
      </c>
      <c r="F168" s="20">
        <v>1</v>
      </c>
      <c r="G168" s="5">
        <f t="shared" si="22"/>
        <v>110</v>
      </c>
    </row>
    <row r="169" spans="1:7">
      <c r="A169" s="14" t="s">
        <v>29</v>
      </c>
      <c r="B169" s="14" t="s">
        <v>378</v>
      </c>
      <c r="C169" s="14" t="s">
        <v>401</v>
      </c>
      <c r="D169" s="20" t="s">
        <v>293</v>
      </c>
      <c r="E169" s="21">
        <v>110</v>
      </c>
      <c r="F169" s="20">
        <v>3</v>
      </c>
      <c r="G169" s="5">
        <f t="shared" si="22"/>
        <v>330</v>
      </c>
    </row>
    <row r="170" spans="1:7">
      <c r="A170" s="14" t="s">
        <v>29</v>
      </c>
      <c r="B170" s="14" t="s">
        <v>378</v>
      </c>
      <c r="C170" s="14" t="s">
        <v>401</v>
      </c>
      <c r="D170" s="20" t="s">
        <v>293</v>
      </c>
      <c r="E170" s="21">
        <v>120</v>
      </c>
      <c r="F170" s="20">
        <v>1</v>
      </c>
      <c r="G170" s="5">
        <f t="shared" si="22"/>
        <v>120</v>
      </c>
    </row>
    <row r="171" spans="1:7">
      <c r="A171" s="14" t="s">
        <v>29</v>
      </c>
      <c r="B171" s="14" t="s">
        <v>378</v>
      </c>
      <c r="C171" s="14" t="s">
        <v>401</v>
      </c>
      <c r="D171" s="14" t="s">
        <v>297</v>
      </c>
      <c r="E171" s="16">
        <v>110</v>
      </c>
      <c r="F171" s="14">
        <v>1</v>
      </c>
      <c r="G171" s="5">
        <f t="shared" si="22"/>
        <v>110</v>
      </c>
    </row>
    <row r="172" spans="1:7">
      <c r="A172" s="14"/>
      <c r="B172" s="14"/>
      <c r="C172" s="14"/>
      <c r="D172" s="20"/>
      <c r="E172" s="21"/>
      <c r="F172" s="20"/>
    </row>
    <row r="173" spans="1:7">
      <c r="A173" s="62"/>
      <c r="B173" s="62"/>
      <c r="C173" s="62"/>
      <c r="D173" s="69"/>
      <c r="E173" s="61"/>
      <c r="F173" s="69"/>
    </row>
    <row r="174" spans="1:7">
      <c r="A174" s="14"/>
      <c r="B174" s="14"/>
      <c r="C174" s="14"/>
      <c r="D174" s="20"/>
      <c r="E174" s="21"/>
      <c r="F174" s="20"/>
    </row>
    <row r="175" spans="1:7">
      <c r="A175" s="14" t="s">
        <v>29</v>
      </c>
      <c r="B175" s="14" t="s">
        <v>378</v>
      </c>
      <c r="C175" s="14" t="s">
        <v>477</v>
      </c>
      <c r="D175" s="20" t="s">
        <v>380</v>
      </c>
      <c r="E175" s="21">
        <v>175</v>
      </c>
      <c r="F175" s="20">
        <v>1</v>
      </c>
      <c r="G175" s="5">
        <f t="shared" ref="G175:G177" si="23">SUM(E175*F175)</f>
        <v>175</v>
      </c>
    </row>
    <row r="176" spans="1:7">
      <c r="A176" s="14" t="s">
        <v>29</v>
      </c>
      <c r="B176" s="14" t="s">
        <v>378</v>
      </c>
      <c r="C176" s="14" t="s">
        <v>477</v>
      </c>
      <c r="D176" s="20" t="s">
        <v>289</v>
      </c>
      <c r="E176" s="21">
        <v>175</v>
      </c>
      <c r="F176" s="20">
        <v>1</v>
      </c>
      <c r="G176" s="5">
        <f t="shared" si="23"/>
        <v>175</v>
      </c>
    </row>
    <row r="177" spans="1:7">
      <c r="A177" s="14" t="s">
        <v>29</v>
      </c>
      <c r="B177" s="14" t="s">
        <v>378</v>
      </c>
      <c r="C177" s="14" t="s">
        <v>477</v>
      </c>
      <c r="D177" s="14" t="s">
        <v>289</v>
      </c>
      <c r="E177" s="16">
        <v>190</v>
      </c>
      <c r="F177" s="14">
        <v>1</v>
      </c>
      <c r="G177" s="5">
        <f t="shared" si="23"/>
        <v>190</v>
      </c>
    </row>
    <row r="178" spans="1:7">
      <c r="A178" s="14"/>
      <c r="B178" s="14"/>
      <c r="C178" s="14"/>
      <c r="D178" s="20"/>
      <c r="E178" s="21"/>
      <c r="F178" s="20"/>
    </row>
    <row r="179" spans="1:7">
      <c r="A179" s="62"/>
      <c r="B179" s="62"/>
      <c r="C179" s="62"/>
      <c r="D179" s="69"/>
      <c r="E179" s="61"/>
      <c r="F179" s="69"/>
    </row>
    <row r="180" spans="1:7">
      <c r="A180" s="14"/>
      <c r="B180" s="14"/>
      <c r="C180" s="14"/>
      <c r="D180" s="14"/>
      <c r="E180" s="16"/>
      <c r="F180" s="14"/>
    </row>
    <row r="181" spans="1:7">
      <c r="A181" s="14" t="s">
        <v>29</v>
      </c>
      <c r="B181" s="14" t="s">
        <v>378</v>
      </c>
      <c r="C181" s="14" t="s">
        <v>484</v>
      </c>
      <c r="D181" s="14">
        <v>34</v>
      </c>
      <c r="E181" s="23">
        <v>54.5</v>
      </c>
      <c r="F181" s="14">
        <v>3</v>
      </c>
      <c r="G181" s="18">
        <f t="shared" ref="G181:G183" si="24">SUM(E181*F181)</f>
        <v>163.5</v>
      </c>
    </row>
    <row r="182" spans="1:7">
      <c r="A182" s="14" t="s">
        <v>29</v>
      </c>
      <c r="B182" s="14" t="s">
        <v>378</v>
      </c>
      <c r="C182" s="14" t="s">
        <v>484</v>
      </c>
      <c r="D182" s="14">
        <v>36</v>
      </c>
      <c r="E182" s="23">
        <v>54.5</v>
      </c>
      <c r="F182" s="14">
        <v>2</v>
      </c>
      <c r="G182" s="18">
        <f t="shared" si="24"/>
        <v>109</v>
      </c>
    </row>
    <row r="183" spans="1:7">
      <c r="A183" s="14" t="s">
        <v>29</v>
      </c>
      <c r="B183" s="14" t="s">
        <v>378</v>
      </c>
      <c r="C183" s="14" t="s">
        <v>385</v>
      </c>
      <c r="D183" s="14" t="s">
        <v>283</v>
      </c>
      <c r="E183" s="23">
        <v>49.5</v>
      </c>
      <c r="F183" s="14">
        <v>1</v>
      </c>
      <c r="G183" s="18">
        <f t="shared" si="24"/>
        <v>49.5</v>
      </c>
    </row>
    <row r="184" spans="1:7">
      <c r="A184" s="14"/>
      <c r="B184" s="14"/>
      <c r="C184" s="14"/>
      <c r="D184" s="14"/>
      <c r="E184" s="23"/>
      <c r="F184" s="14"/>
    </row>
    <row r="185" spans="1:7">
      <c r="A185" s="19"/>
      <c r="B185" s="19"/>
      <c r="C185" s="19"/>
      <c r="D185" s="19"/>
      <c r="E185" s="82"/>
      <c r="F185" s="19"/>
    </row>
    <row r="187" spans="1:7">
      <c r="A187" s="12" t="s">
        <v>40</v>
      </c>
      <c r="B187" s="12" t="s">
        <v>41</v>
      </c>
      <c r="C187" s="12" t="s">
        <v>42</v>
      </c>
      <c r="D187" s="12" t="s">
        <v>43</v>
      </c>
      <c r="E187" s="13" t="s">
        <v>45</v>
      </c>
      <c r="F187" s="12" t="s">
        <v>46</v>
      </c>
    </row>
    <row r="188" spans="1:7">
      <c r="A188" s="14"/>
      <c r="B188" s="14"/>
      <c r="C188" s="14"/>
      <c r="D188" s="14"/>
      <c r="E188" s="16"/>
      <c r="F188" s="14"/>
    </row>
    <row r="189" spans="1:7">
      <c r="A189" s="14" t="s">
        <v>29</v>
      </c>
      <c r="B189" s="14" t="s">
        <v>438</v>
      </c>
      <c r="C189" s="14" t="s">
        <v>485</v>
      </c>
      <c r="D189" s="14" t="s">
        <v>380</v>
      </c>
      <c r="E189" s="23">
        <v>54.5</v>
      </c>
      <c r="F189" s="14">
        <v>2</v>
      </c>
      <c r="G189" s="18">
        <f t="shared" ref="G189:G191" si="25">SUM(E189*F189)</f>
        <v>109</v>
      </c>
    </row>
    <row r="190" spans="1:7">
      <c r="A190" s="14" t="s">
        <v>29</v>
      </c>
      <c r="B190" s="14" t="s">
        <v>438</v>
      </c>
      <c r="C190" s="14" t="s">
        <v>485</v>
      </c>
      <c r="D190" s="14" t="s">
        <v>283</v>
      </c>
      <c r="E190" s="23">
        <v>54.5</v>
      </c>
      <c r="F190" s="14">
        <v>2</v>
      </c>
      <c r="G190" s="18">
        <f t="shared" si="25"/>
        <v>109</v>
      </c>
    </row>
    <row r="191" spans="1:7">
      <c r="A191" s="14" t="s">
        <v>29</v>
      </c>
      <c r="B191" s="14" t="s">
        <v>438</v>
      </c>
      <c r="C191" s="14" t="s">
        <v>485</v>
      </c>
      <c r="D191" s="14" t="s">
        <v>289</v>
      </c>
      <c r="E191" s="23">
        <v>54.5</v>
      </c>
      <c r="F191" s="14">
        <v>2</v>
      </c>
      <c r="G191" s="18">
        <f t="shared" si="25"/>
        <v>109</v>
      </c>
    </row>
    <row r="192" spans="1:7">
      <c r="A192" s="14"/>
      <c r="B192" s="14"/>
      <c r="C192" s="14"/>
      <c r="D192" s="14"/>
      <c r="E192" s="16"/>
      <c r="F192" s="14"/>
    </row>
    <row r="193" spans="1:7">
      <c r="A193" s="14" t="s">
        <v>29</v>
      </c>
      <c r="B193" s="14" t="s">
        <v>438</v>
      </c>
      <c r="C193" s="14" t="s">
        <v>428</v>
      </c>
      <c r="D193" s="20" t="s">
        <v>380</v>
      </c>
      <c r="E193" s="8">
        <v>39.5</v>
      </c>
      <c r="F193" s="20">
        <v>1</v>
      </c>
      <c r="G193" s="18">
        <f t="shared" ref="G193:G196" si="26">SUM(E193*F193)</f>
        <v>39.5</v>
      </c>
    </row>
    <row r="194" spans="1:7">
      <c r="A194" s="14" t="s">
        <v>29</v>
      </c>
      <c r="B194" s="14" t="s">
        <v>438</v>
      </c>
      <c r="C194" s="14" t="s">
        <v>428</v>
      </c>
      <c r="D194" s="20" t="s">
        <v>283</v>
      </c>
      <c r="E194" s="8">
        <v>39.5</v>
      </c>
      <c r="F194" s="20">
        <v>1</v>
      </c>
      <c r="G194" s="18">
        <f t="shared" si="26"/>
        <v>39.5</v>
      </c>
    </row>
    <row r="195" spans="1:7">
      <c r="A195" s="14" t="s">
        <v>29</v>
      </c>
      <c r="B195" s="14" t="s">
        <v>438</v>
      </c>
      <c r="C195" s="14" t="s">
        <v>428</v>
      </c>
      <c r="D195" s="20" t="s">
        <v>289</v>
      </c>
      <c r="E195" s="8">
        <v>39.5</v>
      </c>
      <c r="F195" s="20">
        <v>1</v>
      </c>
      <c r="G195" s="18">
        <f t="shared" si="26"/>
        <v>39.5</v>
      </c>
    </row>
    <row r="196" spans="1:7">
      <c r="A196" s="14" t="s">
        <v>29</v>
      </c>
      <c r="B196" s="14" t="s">
        <v>438</v>
      </c>
      <c r="C196" s="14" t="s">
        <v>428</v>
      </c>
      <c r="D196" s="14" t="s">
        <v>291</v>
      </c>
      <c r="E196" s="8">
        <v>39.5</v>
      </c>
      <c r="F196" s="14">
        <v>1</v>
      </c>
      <c r="G196" s="18">
        <f t="shared" si="26"/>
        <v>39.5</v>
      </c>
    </row>
    <row r="197" spans="1:7">
      <c r="A197" s="14"/>
      <c r="B197" s="14"/>
      <c r="C197" s="14"/>
      <c r="D197" s="20"/>
      <c r="E197" s="21"/>
      <c r="F197" s="20"/>
    </row>
    <row r="198" spans="1:7">
      <c r="A198" s="14" t="s">
        <v>29</v>
      </c>
      <c r="B198" s="14" t="s">
        <v>438</v>
      </c>
      <c r="C198" s="14" t="s">
        <v>486</v>
      </c>
      <c r="D198" s="20" t="s">
        <v>380</v>
      </c>
      <c r="E198" s="8">
        <v>79.5</v>
      </c>
      <c r="F198" s="20">
        <v>1</v>
      </c>
      <c r="G198" s="18">
        <f t="shared" ref="G198:G200" si="27">SUM(E198*F198)</f>
        <v>79.5</v>
      </c>
    </row>
    <row r="199" spans="1:7">
      <c r="A199" s="14" t="s">
        <v>29</v>
      </c>
      <c r="B199" s="14" t="s">
        <v>438</v>
      </c>
      <c r="C199" s="14" t="s">
        <v>486</v>
      </c>
      <c r="D199" s="14" t="s">
        <v>291</v>
      </c>
      <c r="E199" s="8">
        <v>79.5</v>
      </c>
      <c r="F199" s="20">
        <v>2</v>
      </c>
      <c r="G199" s="18">
        <f t="shared" si="27"/>
        <v>159</v>
      </c>
    </row>
    <row r="200" spans="1:7">
      <c r="A200" s="14" t="s">
        <v>29</v>
      </c>
      <c r="B200" s="14" t="s">
        <v>438</v>
      </c>
      <c r="C200" s="14" t="s">
        <v>486</v>
      </c>
      <c r="D200" s="20" t="s">
        <v>293</v>
      </c>
      <c r="E200" s="8">
        <v>79.5</v>
      </c>
      <c r="F200" s="20">
        <v>1</v>
      </c>
      <c r="G200" s="18">
        <f t="shared" si="27"/>
        <v>79.5</v>
      </c>
    </row>
    <row r="201" spans="1:7">
      <c r="A201" s="14"/>
      <c r="B201" s="14"/>
      <c r="C201" s="14"/>
      <c r="D201" s="14"/>
      <c r="E201" s="16"/>
      <c r="F201" s="14"/>
    </row>
    <row r="202" spans="1:7">
      <c r="A202" s="14" t="s">
        <v>29</v>
      </c>
      <c r="B202" s="14" t="s">
        <v>438</v>
      </c>
      <c r="C202" s="14" t="s">
        <v>425</v>
      </c>
      <c r="D202" s="14">
        <v>24</v>
      </c>
      <c r="E202" s="21">
        <v>65</v>
      </c>
      <c r="F202" s="14">
        <v>1</v>
      </c>
      <c r="G202" s="5">
        <f t="shared" ref="G202:G204" si="28">SUM(E202*F202)</f>
        <v>65</v>
      </c>
    </row>
    <row r="203" spans="1:7">
      <c r="A203" s="14" t="s">
        <v>29</v>
      </c>
      <c r="B203" s="14" t="s">
        <v>438</v>
      </c>
      <c r="C203" s="14" t="s">
        <v>425</v>
      </c>
      <c r="D203" s="14">
        <v>27</v>
      </c>
      <c r="E203" s="23">
        <v>64.5</v>
      </c>
      <c r="F203" s="14">
        <v>1</v>
      </c>
      <c r="G203" s="18">
        <f t="shared" si="28"/>
        <v>64.5</v>
      </c>
    </row>
    <row r="204" spans="1:7">
      <c r="A204" s="14" t="s">
        <v>29</v>
      </c>
      <c r="B204" s="14" t="s">
        <v>438</v>
      </c>
      <c r="C204" s="14" t="s">
        <v>425</v>
      </c>
      <c r="D204" s="14">
        <v>32</v>
      </c>
      <c r="E204" s="21">
        <v>65</v>
      </c>
      <c r="F204" s="14">
        <v>1</v>
      </c>
      <c r="G204" s="5">
        <f t="shared" si="28"/>
        <v>65</v>
      </c>
    </row>
    <row r="205" spans="1:7">
      <c r="A205" s="14"/>
      <c r="B205" s="14"/>
      <c r="C205" s="14"/>
      <c r="D205" s="14"/>
      <c r="E205" s="16"/>
      <c r="F205" s="14"/>
    </row>
    <row r="206" spans="1:7">
      <c r="A206" s="14" t="s">
        <v>29</v>
      </c>
      <c r="B206" s="14" t="s">
        <v>438</v>
      </c>
      <c r="C206" s="14" t="s">
        <v>394</v>
      </c>
      <c r="D206" s="20" t="s">
        <v>289</v>
      </c>
      <c r="E206" s="21">
        <v>45</v>
      </c>
      <c r="F206" s="20"/>
      <c r="G206" s="5">
        <f t="shared" ref="G206:G214" si="29">SUM(E206*F206)</f>
        <v>0</v>
      </c>
    </row>
    <row r="207" spans="1:7">
      <c r="A207" s="14" t="s">
        <v>29</v>
      </c>
      <c r="B207" s="14" t="s">
        <v>438</v>
      </c>
      <c r="C207" s="14" t="s">
        <v>394</v>
      </c>
      <c r="D207" s="20" t="s">
        <v>293</v>
      </c>
      <c r="E207" s="23">
        <v>34.5</v>
      </c>
      <c r="F207" s="20"/>
      <c r="G207" s="18">
        <f t="shared" si="29"/>
        <v>0</v>
      </c>
    </row>
    <row r="208" spans="1:7">
      <c r="A208" s="14"/>
      <c r="B208" s="14"/>
      <c r="C208" s="14"/>
      <c r="D208" s="20"/>
      <c r="E208" s="8"/>
      <c r="F208" s="20"/>
      <c r="G208" s="18">
        <f t="shared" si="29"/>
        <v>0</v>
      </c>
    </row>
    <row r="209" spans="1:7">
      <c r="A209" s="14" t="s">
        <v>29</v>
      </c>
      <c r="B209" s="14" t="s">
        <v>438</v>
      </c>
      <c r="C209" s="14" t="s">
        <v>400</v>
      </c>
      <c r="D209" s="14" t="s">
        <v>380</v>
      </c>
      <c r="E209" s="8">
        <v>39.5</v>
      </c>
      <c r="F209" s="14">
        <v>1</v>
      </c>
      <c r="G209" s="18">
        <f t="shared" si="29"/>
        <v>39.5</v>
      </c>
    </row>
    <row r="210" spans="1:7">
      <c r="A210" s="14"/>
      <c r="B210" s="14"/>
      <c r="C210" s="14"/>
      <c r="D210" s="20"/>
      <c r="E210" s="21"/>
      <c r="F210" s="20"/>
      <c r="G210" s="5">
        <f t="shared" si="29"/>
        <v>0</v>
      </c>
    </row>
    <row r="211" spans="1:7">
      <c r="A211" s="14" t="s">
        <v>29</v>
      </c>
      <c r="B211" s="14" t="s">
        <v>438</v>
      </c>
      <c r="C211" s="14" t="s">
        <v>401</v>
      </c>
      <c r="D211" s="20" t="s">
        <v>289</v>
      </c>
      <c r="E211" s="16">
        <v>120</v>
      </c>
      <c r="F211" s="20">
        <v>1</v>
      </c>
      <c r="G211" s="5">
        <f t="shared" si="29"/>
        <v>120</v>
      </c>
    </row>
    <row r="212" spans="1:7">
      <c r="A212" s="14"/>
      <c r="B212" s="14"/>
      <c r="C212" s="14"/>
      <c r="D212" s="14"/>
      <c r="E212" s="16"/>
      <c r="F212" s="14"/>
      <c r="G212" s="5">
        <f t="shared" si="29"/>
        <v>0</v>
      </c>
    </row>
    <row r="213" spans="1:7">
      <c r="A213" s="14" t="s">
        <v>29</v>
      </c>
      <c r="B213" s="14" t="s">
        <v>438</v>
      </c>
      <c r="C213" s="14" t="s">
        <v>389</v>
      </c>
      <c r="D213" s="14" t="s">
        <v>380</v>
      </c>
      <c r="E213" s="8">
        <v>29.5</v>
      </c>
      <c r="F213" s="14">
        <v>3</v>
      </c>
      <c r="G213" s="18">
        <f t="shared" si="29"/>
        <v>88.5</v>
      </c>
    </row>
    <row r="214" spans="1:7">
      <c r="A214" s="14" t="s">
        <v>29</v>
      </c>
      <c r="B214" s="14" t="s">
        <v>438</v>
      </c>
      <c r="C214" s="14" t="s">
        <v>389</v>
      </c>
      <c r="D214" s="14" t="s">
        <v>283</v>
      </c>
      <c r="E214" s="8">
        <v>29.5</v>
      </c>
      <c r="F214" s="14">
        <v>1</v>
      </c>
      <c r="G214" s="18">
        <f t="shared" si="29"/>
        <v>29.5</v>
      </c>
    </row>
    <row r="215" spans="1:7">
      <c r="A215" s="14"/>
      <c r="B215" s="14"/>
      <c r="C215" s="14"/>
      <c r="D215" s="14"/>
      <c r="E215" s="21"/>
      <c r="F215" s="14"/>
    </row>
    <row r="216" spans="1:7">
      <c r="A216" s="14"/>
      <c r="B216" s="14"/>
      <c r="C216" s="14"/>
      <c r="D216" s="14"/>
      <c r="E216" s="16"/>
      <c r="F216" s="14"/>
    </row>
    <row r="219" spans="1:7">
      <c r="A219" s="62"/>
      <c r="B219" s="62"/>
      <c r="C219" s="62"/>
      <c r="D219" s="69"/>
      <c r="E219" s="61"/>
      <c r="F219" s="69"/>
    </row>
    <row r="220" spans="1:7">
      <c r="A220" s="14"/>
      <c r="B220" s="14"/>
      <c r="C220" s="14"/>
      <c r="D220" s="14"/>
      <c r="E220" s="16"/>
      <c r="F220" s="14"/>
    </row>
    <row r="221" spans="1:7">
      <c r="A221" s="14" t="s">
        <v>29</v>
      </c>
      <c r="B221" s="14" t="s">
        <v>393</v>
      </c>
      <c r="C221" s="14" t="s">
        <v>395</v>
      </c>
      <c r="D221" s="14" t="s">
        <v>289</v>
      </c>
      <c r="E221" s="23">
        <v>24.5</v>
      </c>
      <c r="F221" s="14">
        <v>4</v>
      </c>
      <c r="G221" s="18">
        <f t="shared" ref="G221:G233" si="30">SUM(E221*F221)</f>
        <v>98</v>
      </c>
    </row>
    <row r="222" spans="1:7">
      <c r="A222" s="14" t="s">
        <v>29</v>
      </c>
      <c r="B222" s="14" t="s">
        <v>393</v>
      </c>
      <c r="C222" s="14" t="s">
        <v>401</v>
      </c>
      <c r="D222" s="14" t="s">
        <v>293</v>
      </c>
      <c r="E222" s="8">
        <v>49.5</v>
      </c>
      <c r="F222" s="14">
        <v>1</v>
      </c>
      <c r="G222" s="18">
        <f t="shared" si="30"/>
        <v>49.5</v>
      </c>
    </row>
    <row r="223" spans="1:7">
      <c r="A223" s="14"/>
      <c r="B223" s="14"/>
      <c r="C223" s="14"/>
      <c r="D223" s="14"/>
      <c r="E223" s="16"/>
      <c r="F223" s="14"/>
      <c r="G223" s="5">
        <f t="shared" si="30"/>
        <v>0</v>
      </c>
    </row>
    <row r="224" spans="1:7">
      <c r="A224" s="14" t="s">
        <v>29</v>
      </c>
      <c r="B224" s="14" t="s">
        <v>106</v>
      </c>
      <c r="C224" s="14" t="s">
        <v>395</v>
      </c>
      <c r="D224" s="14" t="s">
        <v>291</v>
      </c>
      <c r="E224" s="21">
        <v>50</v>
      </c>
      <c r="F224" s="14">
        <v>3</v>
      </c>
      <c r="G224" s="5">
        <f t="shared" si="30"/>
        <v>150</v>
      </c>
    </row>
    <row r="225" spans="1:7">
      <c r="A225" s="14" t="s">
        <v>29</v>
      </c>
      <c r="B225" s="14" t="s">
        <v>106</v>
      </c>
      <c r="C225" s="14" t="s">
        <v>395</v>
      </c>
      <c r="D225" s="14">
        <v>24</v>
      </c>
      <c r="E225" s="8">
        <v>39.5</v>
      </c>
      <c r="F225" s="14">
        <v>2</v>
      </c>
      <c r="G225" s="18">
        <f t="shared" si="30"/>
        <v>79</v>
      </c>
    </row>
    <row r="226" spans="1:7">
      <c r="A226" s="14" t="s">
        <v>29</v>
      </c>
      <c r="B226" s="14" t="s">
        <v>106</v>
      </c>
      <c r="C226" s="14" t="s">
        <v>395</v>
      </c>
      <c r="D226" s="14">
        <v>26</v>
      </c>
      <c r="E226" s="8">
        <v>39.5</v>
      </c>
      <c r="F226" s="14">
        <v>1</v>
      </c>
      <c r="G226" s="18">
        <f t="shared" si="30"/>
        <v>39.5</v>
      </c>
    </row>
    <row r="227" spans="1:7">
      <c r="A227" s="14" t="s">
        <v>29</v>
      </c>
      <c r="B227" s="14" t="s">
        <v>106</v>
      </c>
      <c r="C227" s="14" t="s">
        <v>395</v>
      </c>
      <c r="D227" s="14">
        <v>28</v>
      </c>
      <c r="E227" s="8">
        <v>39.5</v>
      </c>
      <c r="F227" s="14">
        <v>2</v>
      </c>
      <c r="G227" s="18">
        <f t="shared" si="30"/>
        <v>79</v>
      </c>
    </row>
    <row r="228" spans="1:7">
      <c r="A228" s="14" t="s">
        <v>29</v>
      </c>
      <c r="B228" s="14" t="s">
        <v>106</v>
      </c>
      <c r="C228" s="14" t="s">
        <v>395</v>
      </c>
      <c r="D228" s="14">
        <v>30</v>
      </c>
      <c r="E228" s="8">
        <v>39.5</v>
      </c>
      <c r="F228" s="14">
        <v>2</v>
      </c>
      <c r="G228" s="18">
        <f t="shared" si="30"/>
        <v>79</v>
      </c>
    </row>
    <row r="229" spans="1:7">
      <c r="A229" s="14" t="s">
        <v>29</v>
      </c>
      <c r="B229" s="14" t="s">
        <v>106</v>
      </c>
      <c r="C229" s="14" t="s">
        <v>408</v>
      </c>
      <c r="D229" s="14">
        <v>24</v>
      </c>
      <c r="E229" s="8">
        <v>44.5</v>
      </c>
      <c r="F229" s="14">
        <v>6</v>
      </c>
      <c r="G229" s="18">
        <f t="shared" si="30"/>
        <v>267</v>
      </c>
    </row>
    <row r="230" spans="1:7">
      <c r="A230" s="14" t="s">
        <v>29</v>
      </c>
      <c r="B230" s="14" t="s">
        <v>106</v>
      </c>
      <c r="C230" s="14" t="s">
        <v>408</v>
      </c>
      <c r="D230" s="14">
        <v>26</v>
      </c>
      <c r="E230" s="8">
        <v>44.5</v>
      </c>
      <c r="F230" s="14">
        <v>6</v>
      </c>
      <c r="G230" s="18">
        <f t="shared" si="30"/>
        <v>267</v>
      </c>
    </row>
    <row r="231" spans="1:7">
      <c r="A231" s="14" t="s">
        <v>29</v>
      </c>
      <c r="B231" s="14" t="s">
        <v>106</v>
      </c>
      <c r="C231" s="14" t="s">
        <v>408</v>
      </c>
      <c r="D231" s="14">
        <v>28</v>
      </c>
      <c r="E231" s="8">
        <v>44.5</v>
      </c>
      <c r="F231" s="14">
        <v>4</v>
      </c>
      <c r="G231" s="18">
        <f t="shared" si="30"/>
        <v>178</v>
      </c>
    </row>
    <row r="232" spans="1:7">
      <c r="A232" s="14" t="s">
        <v>29</v>
      </c>
      <c r="B232" s="14" t="s">
        <v>106</v>
      </c>
      <c r="C232" s="14" t="s">
        <v>408</v>
      </c>
      <c r="D232" s="14">
        <v>30</v>
      </c>
      <c r="E232" s="8">
        <v>44.5</v>
      </c>
      <c r="F232" s="14">
        <v>3</v>
      </c>
      <c r="G232" s="18">
        <f t="shared" si="30"/>
        <v>133.5</v>
      </c>
    </row>
    <row r="233" spans="1:7">
      <c r="A233" s="14" t="s">
        <v>29</v>
      </c>
      <c r="B233" s="14" t="s">
        <v>410</v>
      </c>
      <c r="C233" s="14" t="s">
        <v>408</v>
      </c>
      <c r="D233" s="14" t="s">
        <v>465</v>
      </c>
      <c r="E233" s="8">
        <v>35</v>
      </c>
      <c r="F233" s="14">
        <v>3</v>
      </c>
      <c r="G233" s="18">
        <f t="shared" si="30"/>
        <v>105</v>
      </c>
    </row>
    <row r="235" spans="1:7">
      <c r="F235" s="19" t="s">
        <v>17</v>
      </c>
      <c r="G235" s="18">
        <f>SUM(G1:G233)</f>
        <v>38336</v>
      </c>
    </row>
    <row r="236" spans="1:7">
      <c r="F236" s="19"/>
    </row>
    <row r="237" spans="1:7">
      <c r="F237" s="19" t="s">
        <v>16</v>
      </c>
      <c r="G237" s="2">
        <f>SUM(F2:F233)</f>
        <v>737</v>
      </c>
    </row>
    <row r="238" spans="1:7">
      <c r="F238" s="19"/>
    </row>
    <row r="239" spans="1:7">
      <c r="F239" s="19" t="s">
        <v>47</v>
      </c>
      <c r="G239" s="18">
        <f>SUM(G235/G237)</f>
        <v>52.016282225237447</v>
      </c>
    </row>
    <row r="240" spans="1:7">
      <c r="A240" s="19"/>
      <c r="B240" s="19"/>
      <c r="C240" s="19"/>
      <c r="D240" s="19"/>
      <c r="E240" s="25"/>
      <c r="F240" s="19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3"/>
  <sheetViews>
    <sheetView workbookViewId="0">
      <selection activeCell="G1" sqref="G1"/>
    </sheetView>
  </sheetViews>
  <sheetFormatPr defaultColWidth="12.6640625" defaultRowHeight="15"/>
  <cols>
    <col min="1" max="6" width="18.77734375" customWidth="1"/>
  </cols>
  <sheetData>
    <row r="1" spans="1:12" ht="15.75" customHeight="1">
      <c r="A1" s="12" t="s">
        <v>40</v>
      </c>
      <c r="B1" s="12" t="s">
        <v>41</v>
      </c>
      <c r="C1" s="12" t="s">
        <v>42</v>
      </c>
      <c r="D1" s="12" t="s">
        <v>43</v>
      </c>
      <c r="E1" s="13" t="s">
        <v>45</v>
      </c>
      <c r="F1" s="12" t="s">
        <v>46</v>
      </c>
      <c r="G1" s="12" t="s">
        <v>412</v>
      </c>
      <c r="I1" s="58" t="s">
        <v>4</v>
      </c>
      <c r="J1" s="58" t="s">
        <v>1</v>
      </c>
      <c r="K1" s="58" t="s">
        <v>2</v>
      </c>
      <c r="L1" s="58" t="s">
        <v>3</v>
      </c>
    </row>
    <row r="2" spans="1:12" ht="15.75" customHeight="1">
      <c r="A2" s="59" t="s">
        <v>30</v>
      </c>
      <c r="B2" s="59" t="s">
        <v>8</v>
      </c>
      <c r="C2" s="59" t="s">
        <v>405</v>
      </c>
      <c r="D2" s="20" t="s">
        <v>283</v>
      </c>
      <c r="E2" s="16">
        <v>68</v>
      </c>
      <c r="F2" s="20">
        <v>1</v>
      </c>
      <c r="G2" s="5">
        <f t="shared" ref="G2:G4" si="0">SUM(E2*F2)</f>
        <v>68</v>
      </c>
      <c r="I2" s="2" t="s">
        <v>30</v>
      </c>
      <c r="J2" s="2" t="s">
        <v>7</v>
      </c>
      <c r="K2" s="2">
        <f t="shared" ref="K2:L2" si="1">SUM(F24:F29,F33:F38,F42:F44,F48:F50,F55:F57,F61:F64,F68:F70,F74:F76)</f>
        <v>72</v>
      </c>
      <c r="L2" s="18">
        <f t="shared" si="1"/>
        <v>3095.5</v>
      </c>
    </row>
    <row r="3" spans="1:12" ht="15.75" customHeight="1">
      <c r="A3" s="59" t="s">
        <v>30</v>
      </c>
      <c r="B3" s="59" t="s">
        <v>8</v>
      </c>
      <c r="C3" s="59" t="s">
        <v>405</v>
      </c>
      <c r="D3" s="20" t="s">
        <v>289</v>
      </c>
      <c r="E3" s="16">
        <v>60</v>
      </c>
      <c r="F3" s="20">
        <v>8</v>
      </c>
      <c r="G3" s="5">
        <f t="shared" si="0"/>
        <v>480</v>
      </c>
      <c r="I3" s="2" t="s">
        <v>30</v>
      </c>
      <c r="J3" s="2" t="s">
        <v>8</v>
      </c>
      <c r="K3" s="2">
        <f t="shared" ref="K3:L3" si="2">SUM(F2:F4,F8:F9,F13:F15,F19,F81:F83,F87:F90,F94:F95,F99:F100,F104:F107,F111:F113,F117:F118)</f>
        <v>44</v>
      </c>
      <c r="L3" s="18">
        <f t="shared" si="2"/>
        <v>2651</v>
      </c>
    </row>
    <row r="4" spans="1:12" ht="15.75" customHeight="1">
      <c r="A4" s="59" t="s">
        <v>30</v>
      </c>
      <c r="B4" s="59" t="s">
        <v>8</v>
      </c>
      <c r="C4" s="59" t="s">
        <v>405</v>
      </c>
      <c r="D4" s="20" t="s">
        <v>293</v>
      </c>
      <c r="E4" s="16">
        <v>68</v>
      </c>
      <c r="F4" s="59">
        <v>3</v>
      </c>
      <c r="G4" s="5">
        <f t="shared" si="0"/>
        <v>204</v>
      </c>
      <c r="I4" s="2" t="s">
        <v>30</v>
      </c>
      <c r="J4" s="2" t="s">
        <v>10</v>
      </c>
      <c r="K4" s="2">
        <f t="shared" ref="K4:L4" si="3">SUM(F124:F125)</f>
        <v>2</v>
      </c>
      <c r="L4" s="18">
        <f t="shared" si="3"/>
        <v>66</v>
      </c>
    </row>
    <row r="5" spans="1:12" ht="15.75" customHeight="1">
      <c r="A5" s="59"/>
      <c r="B5" s="59"/>
      <c r="C5" s="59"/>
      <c r="D5" s="20"/>
      <c r="E5" s="16"/>
      <c r="F5" s="20"/>
    </row>
    <row r="6" spans="1:12" ht="15.75" customHeight="1">
      <c r="A6" s="60"/>
      <c r="B6" s="60"/>
      <c r="C6" s="60"/>
      <c r="D6" s="69"/>
      <c r="E6" s="81"/>
      <c r="F6" s="62"/>
      <c r="K6" s="2" t="s">
        <v>381</v>
      </c>
      <c r="L6" s="2" t="s">
        <v>382</v>
      </c>
    </row>
    <row r="7" spans="1:12" ht="15.75" customHeight="1">
      <c r="A7" s="59"/>
      <c r="B7" s="59"/>
      <c r="C7" s="59"/>
      <c r="D7" s="20"/>
      <c r="E7" s="16"/>
      <c r="F7" s="23"/>
      <c r="K7" s="2">
        <f t="shared" ref="K7:L7" si="4">SUM(K2:K4)</f>
        <v>118</v>
      </c>
      <c r="L7" s="18">
        <f t="shared" si="4"/>
        <v>5812.5</v>
      </c>
    </row>
    <row r="8" spans="1:12" ht="15.75" customHeight="1">
      <c r="A8" s="59" t="s">
        <v>30</v>
      </c>
      <c r="B8" s="59" t="s">
        <v>8</v>
      </c>
      <c r="C8" s="59" t="s">
        <v>401</v>
      </c>
      <c r="D8" s="20" t="s">
        <v>291</v>
      </c>
      <c r="E8" s="16">
        <v>68</v>
      </c>
      <c r="F8" s="14">
        <v>1</v>
      </c>
      <c r="G8" s="5">
        <f t="shared" ref="G8:G9" si="5">SUM(E8*F8)</f>
        <v>68</v>
      </c>
    </row>
    <row r="9" spans="1:12" ht="15.75" customHeight="1">
      <c r="A9" s="59" t="s">
        <v>30</v>
      </c>
      <c r="B9" s="59" t="s">
        <v>8</v>
      </c>
      <c r="C9" s="59" t="s">
        <v>401</v>
      </c>
      <c r="D9" s="14" t="s">
        <v>293</v>
      </c>
      <c r="E9" s="16">
        <v>68</v>
      </c>
      <c r="F9" s="14">
        <v>1</v>
      </c>
      <c r="G9" s="5">
        <f t="shared" si="5"/>
        <v>68</v>
      </c>
    </row>
    <row r="10" spans="1:12" ht="15.75" customHeight="1">
      <c r="A10" s="59"/>
      <c r="B10" s="59"/>
      <c r="C10" s="59"/>
      <c r="D10" s="14"/>
      <c r="E10" s="16"/>
      <c r="F10" s="14"/>
    </row>
    <row r="11" spans="1:12" ht="15.75" customHeight="1">
      <c r="A11" s="60"/>
      <c r="B11" s="60"/>
      <c r="C11" s="60"/>
      <c r="D11" s="62"/>
      <c r="E11" s="81"/>
      <c r="F11" s="62"/>
      <c r="K11" s="2" t="s">
        <v>383</v>
      </c>
    </row>
    <row r="12" spans="1:12" ht="15.75" customHeight="1">
      <c r="A12" s="14"/>
      <c r="B12" s="14"/>
      <c r="C12" s="14"/>
      <c r="D12" s="14"/>
      <c r="E12" s="16"/>
      <c r="F12" s="14"/>
    </row>
    <row r="13" spans="1:12" ht="15.75" customHeight="1">
      <c r="A13" s="59" t="s">
        <v>30</v>
      </c>
      <c r="B13" s="59" t="s">
        <v>8</v>
      </c>
      <c r="C13" s="14" t="s">
        <v>396</v>
      </c>
      <c r="D13" s="14" t="s">
        <v>283</v>
      </c>
      <c r="E13" s="16">
        <v>69</v>
      </c>
      <c r="F13" s="20">
        <v>2</v>
      </c>
      <c r="G13" s="5">
        <f t="shared" ref="G13:G15" si="6">SUM(E13*F13)</f>
        <v>138</v>
      </c>
    </row>
    <row r="14" spans="1:12" ht="15.75" customHeight="1">
      <c r="A14" s="59" t="s">
        <v>30</v>
      </c>
      <c r="B14" s="59" t="s">
        <v>8</v>
      </c>
      <c r="C14" s="14" t="s">
        <v>396</v>
      </c>
      <c r="D14" s="14" t="s">
        <v>289</v>
      </c>
      <c r="E14" s="16">
        <v>65</v>
      </c>
      <c r="F14" s="59">
        <v>1</v>
      </c>
      <c r="G14" s="5">
        <f t="shared" si="6"/>
        <v>65</v>
      </c>
    </row>
    <row r="15" spans="1:12" ht="15.75" customHeight="1">
      <c r="A15" s="59" t="s">
        <v>30</v>
      </c>
      <c r="B15" s="59" t="s">
        <v>8</v>
      </c>
      <c r="C15" s="14" t="s">
        <v>396</v>
      </c>
      <c r="D15" s="14" t="s">
        <v>289</v>
      </c>
      <c r="E15" s="16">
        <v>68</v>
      </c>
      <c r="F15" s="20">
        <v>1</v>
      </c>
      <c r="G15" s="5">
        <f t="shared" si="6"/>
        <v>68</v>
      </c>
    </row>
    <row r="16" spans="1:12" ht="15.75" customHeight="1">
      <c r="A16" s="59"/>
      <c r="B16" s="59"/>
      <c r="C16" s="14"/>
      <c r="D16" s="14"/>
      <c r="E16" s="16"/>
      <c r="F16" s="20"/>
    </row>
    <row r="17" spans="1:7" ht="15.75" customHeight="1">
      <c r="A17" s="60"/>
      <c r="B17" s="60"/>
      <c r="C17" s="60"/>
      <c r="D17" s="62"/>
      <c r="E17" s="81"/>
      <c r="F17" s="62"/>
    </row>
    <row r="18" spans="1:7" ht="15.75" customHeight="1">
      <c r="A18" s="14"/>
      <c r="B18" s="14"/>
      <c r="C18" s="14"/>
      <c r="D18" s="14"/>
      <c r="E18" s="16"/>
      <c r="F18" s="14"/>
    </row>
    <row r="19" spans="1:7" ht="15.75" customHeight="1">
      <c r="A19" s="59" t="s">
        <v>30</v>
      </c>
      <c r="B19" s="59" t="s">
        <v>8</v>
      </c>
      <c r="C19" s="14" t="s">
        <v>394</v>
      </c>
      <c r="D19" s="14" t="s">
        <v>289</v>
      </c>
      <c r="E19" s="16">
        <v>38</v>
      </c>
      <c r="F19" s="20">
        <v>2</v>
      </c>
      <c r="G19" s="5">
        <f>SUM(E19*F19)</f>
        <v>76</v>
      </c>
    </row>
    <row r="20" spans="1:7" ht="15.75" customHeight="1">
      <c r="A20" s="63"/>
      <c r="B20" s="63"/>
      <c r="C20" s="19"/>
      <c r="D20" s="19"/>
      <c r="E20" s="79"/>
      <c r="F20" s="63"/>
    </row>
    <row r="21" spans="1:7" ht="15.75" customHeight="1">
      <c r="A21" s="63"/>
      <c r="B21" s="63"/>
      <c r="C21" s="63"/>
      <c r="D21" s="19"/>
      <c r="E21" s="79"/>
      <c r="F21" s="65"/>
    </row>
    <row r="22" spans="1:7" ht="15.75" customHeight="1">
      <c r="A22" s="12" t="s">
        <v>40</v>
      </c>
      <c r="B22" s="12" t="s">
        <v>41</v>
      </c>
      <c r="C22" s="12" t="s">
        <v>42</v>
      </c>
      <c r="D22" s="12" t="s">
        <v>43</v>
      </c>
      <c r="E22" s="13" t="s">
        <v>45</v>
      </c>
      <c r="F22" s="12" t="s">
        <v>46</v>
      </c>
    </row>
    <row r="23" spans="1:7" ht="15.75" customHeight="1">
      <c r="A23" s="59"/>
      <c r="B23" s="59"/>
      <c r="C23" s="59"/>
      <c r="D23" s="20"/>
      <c r="E23" s="16"/>
      <c r="F23" s="20"/>
    </row>
    <row r="24" spans="1:7" ht="15.75" customHeight="1">
      <c r="A24" s="59" t="s">
        <v>30</v>
      </c>
      <c r="B24" s="59" t="s">
        <v>7</v>
      </c>
      <c r="C24" s="14" t="s">
        <v>394</v>
      </c>
      <c r="D24" s="14" t="s">
        <v>283</v>
      </c>
      <c r="E24" s="16">
        <v>30</v>
      </c>
      <c r="F24" s="20">
        <v>5</v>
      </c>
      <c r="G24" s="5">
        <f t="shared" ref="G24:G29" si="7">SUM(E24*F24)</f>
        <v>150</v>
      </c>
    </row>
    <row r="25" spans="1:7" ht="15.75" customHeight="1">
      <c r="A25" s="59" t="s">
        <v>30</v>
      </c>
      <c r="B25" s="59" t="s">
        <v>7</v>
      </c>
      <c r="C25" s="14" t="s">
        <v>394</v>
      </c>
      <c r="D25" s="14" t="s">
        <v>289</v>
      </c>
      <c r="E25" s="16">
        <v>30</v>
      </c>
      <c r="F25" s="59">
        <v>12</v>
      </c>
      <c r="G25" s="5">
        <f t="shared" si="7"/>
        <v>360</v>
      </c>
    </row>
    <row r="26" spans="1:7" ht="15.75" customHeight="1">
      <c r="A26" s="59" t="s">
        <v>30</v>
      </c>
      <c r="B26" s="59" t="s">
        <v>7</v>
      </c>
      <c r="C26" s="14" t="s">
        <v>394</v>
      </c>
      <c r="D26" s="14" t="s">
        <v>289</v>
      </c>
      <c r="E26" s="16">
        <v>38</v>
      </c>
      <c r="F26" s="20">
        <v>1</v>
      </c>
      <c r="G26" s="5">
        <f t="shared" si="7"/>
        <v>38</v>
      </c>
    </row>
    <row r="27" spans="1:7" ht="15.75" customHeight="1">
      <c r="A27" s="59" t="s">
        <v>30</v>
      </c>
      <c r="B27" s="59" t="s">
        <v>7</v>
      </c>
      <c r="C27" s="14" t="s">
        <v>394</v>
      </c>
      <c r="D27" s="14" t="s">
        <v>289</v>
      </c>
      <c r="E27" s="16">
        <v>45</v>
      </c>
      <c r="F27" s="20">
        <v>2</v>
      </c>
      <c r="G27" s="5">
        <f t="shared" si="7"/>
        <v>90</v>
      </c>
    </row>
    <row r="28" spans="1:7" ht="15.75" customHeight="1">
      <c r="A28" s="59" t="s">
        <v>30</v>
      </c>
      <c r="B28" s="59" t="s">
        <v>7</v>
      </c>
      <c r="C28" s="14" t="s">
        <v>394</v>
      </c>
      <c r="D28" s="14" t="s">
        <v>293</v>
      </c>
      <c r="E28" s="16">
        <v>30</v>
      </c>
      <c r="F28" s="59">
        <v>21</v>
      </c>
      <c r="G28" s="5">
        <f t="shared" si="7"/>
        <v>630</v>
      </c>
    </row>
    <row r="29" spans="1:7" ht="15.75" customHeight="1">
      <c r="A29" s="59" t="s">
        <v>30</v>
      </c>
      <c r="B29" s="59" t="s">
        <v>7</v>
      </c>
      <c r="C29" s="14" t="s">
        <v>394</v>
      </c>
      <c r="D29" s="14" t="s">
        <v>297</v>
      </c>
      <c r="E29" s="16">
        <v>25</v>
      </c>
      <c r="F29" s="20">
        <v>1</v>
      </c>
      <c r="G29" s="5">
        <f t="shared" si="7"/>
        <v>25</v>
      </c>
    </row>
    <row r="30" spans="1:7" ht="15.75" customHeight="1">
      <c r="A30" s="59"/>
      <c r="B30" s="59"/>
      <c r="C30" s="59"/>
      <c r="D30" s="20"/>
      <c r="E30" s="16"/>
      <c r="F30" s="23"/>
    </row>
    <row r="31" spans="1:7" ht="15.75" customHeight="1">
      <c r="A31" s="60"/>
      <c r="B31" s="60"/>
      <c r="C31" s="60"/>
      <c r="D31" s="69"/>
      <c r="E31" s="81"/>
      <c r="F31" s="62"/>
    </row>
    <row r="32" spans="1:7" ht="15.75" customHeight="1">
      <c r="A32" s="59"/>
      <c r="B32" s="59"/>
      <c r="C32" s="59"/>
      <c r="D32" s="20"/>
      <c r="E32" s="16"/>
      <c r="F32" s="14"/>
    </row>
    <row r="33" spans="1:9" ht="15.75" customHeight="1">
      <c r="A33" s="59" t="s">
        <v>30</v>
      </c>
      <c r="B33" s="59" t="s">
        <v>7</v>
      </c>
      <c r="C33" s="14" t="s">
        <v>405</v>
      </c>
      <c r="D33" s="14" t="s">
        <v>289</v>
      </c>
      <c r="E33" s="16">
        <v>55</v>
      </c>
      <c r="F33" s="59">
        <v>1</v>
      </c>
      <c r="G33" s="5">
        <f t="shared" ref="G33:G38" si="8">SUM(E33*F33)</f>
        <v>55</v>
      </c>
    </row>
    <row r="34" spans="1:9" ht="15.75" customHeight="1">
      <c r="A34" s="59" t="s">
        <v>30</v>
      </c>
      <c r="B34" s="59" t="s">
        <v>7</v>
      </c>
      <c r="C34" s="14" t="s">
        <v>405</v>
      </c>
      <c r="D34" s="14" t="s">
        <v>291</v>
      </c>
      <c r="E34" s="16">
        <v>60</v>
      </c>
      <c r="F34" s="20">
        <v>3</v>
      </c>
      <c r="G34" s="5">
        <f t="shared" si="8"/>
        <v>180</v>
      </c>
    </row>
    <row r="35" spans="1:9" ht="15.75" customHeight="1">
      <c r="A35" s="59" t="s">
        <v>30</v>
      </c>
      <c r="B35" s="59" t="s">
        <v>7</v>
      </c>
      <c r="C35" s="14" t="s">
        <v>405</v>
      </c>
      <c r="D35" s="14" t="s">
        <v>291</v>
      </c>
      <c r="E35" s="16">
        <v>65</v>
      </c>
      <c r="F35" s="20">
        <v>1</v>
      </c>
      <c r="G35" s="5">
        <f t="shared" si="8"/>
        <v>65</v>
      </c>
    </row>
    <row r="36" spans="1:9" ht="15.75" customHeight="1">
      <c r="A36" s="59" t="s">
        <v>30</v>
      </c>
      <c r="B36" s="59" t="s">
        <v>7</v>
      </c>
      <c r="C36" s="14" t="s">
        <v>405</v>
      </c>
      <c r="D36" s="14" t="s">
        <v>291</v>
      </c>
      <c r="E36" s="16">
        <v>80</v>
      </c>
      <c r="F36" s="20">
        <v>1</v>
      </c>
      <c r="G36" s="5">
        <f t="shared" si="8"/>
        <v>80</v>
      </c>
    </row>
    <row r="37" spans="1:9" ht="15.75" customHeight="1">
      <c r="A37" s="59" t="s">
        <v>30</v>
      </c>
      <c r="B37" s="59" t="s">
        <v>7</v>
      </c>
      <c r="C37" s="14" t="s">
        <v>405</v>
      </c>
      <c r="D37" s="14" t="s">
        <v>293</v>
      </c>
      <c r="E37" s="16">
        <v>60</v>
      </c>
      <c r="F37" s="20">
        <v>1</v>
      </c>
      <c r="G37" s="5">
        <f t="shared" si="8"/>
        <v>60</v>
      </c>
    </row>
    <row r="38" spans="1:9" ht="15.75" customHeight="1">
      <c r="A38" s="59" t="s">
        <v>30</v>
      </c>
      <c r="B38" s="59" t="s">
        <v>7</v>
      </c>
      <c r="C38" s="14" t="s">
        <v>405</v>
      </c>
      <c r="D38" s="14" t="s">
        <v>293</v>
      </c>
      <c r="E38" s="16">
        <v>80</v>
      </c>
      <c r="F38" s="20">
        <v>1</v>
      </c>
      <c r="G38" s="5">
        <f t="shared" si="8"/>
        <v>80</v>
      </c>
    </row>
    <row r="39" spans="1:9" ht="15.75" customHeight="1">
      <c r="A39" s="59"/>
      <c r="B39" s="59"/>
      <c r="C39" s="59"/>
      <c r="D39" s="14"/>
      <c r="E39" s="16"/>
      <c r="F39" s="20"/>
    </row>
    <row r="40" spans="1:9" ht="15.75" customHeight="1">
      <c r="A40" s="60"/>
      <c r="B40" s="60"/>
      <c r="C40" s="60"/>
      <c r="D40" s="69"/>
      <c r="E40" s="81"/>
      <c r="F40" s="62"/>
    </row>
    <row r="41" spans="1:9" ht="15.75" customHeight="1">
      <c r="A41" s="59"/>
      <c r="B41" s="59"/>
      <c r="C41" s="59"/>
      <c r="D41" s="20"/>
      <c r="E41" s="16"/>
      <c r="F41" s="14"/>
    </row>
    <row r="42" spans="1:9" ht="15.75" customHeight="1">
      <c r="A42" s="59" t="s">
        <v>30</v>
      </c>
      <c r="B42" s="59" t="s">
        <v>7</v>
      </c>
      <c r="C42" s="14" t="s">
        <v>396</v>
      </c>
      <c r="D42" s="14" t="s">
        <v>289</v>
      </c>
      <c r="E42" s="16">
        <v>55</v>
      </c>
      <c r="F42" s="59">
        <v>1</v>
      </c>
      <c r="G42" s="5">
        <f t="shared" ref="G42:G44" si="9">SUM(E42*F42)</f>
        <v>55</v>
      </c>
    </row>
    <row r="43" spans="1:9" ht="15.75" customHeight="1">
      <c r="A43" s="59" t="s">
        <v>30</v>
      </c>
      <c r="B43" s="59" t="s">
        <v>7</v>
      </c>
      <c r="C43" s="14" t="s">
        <v>396</v>
      </c>
      <c r="D43" s="14" t="s">
        <v>289</v>
      </c>
      <c r="E43" s="16">
        <v>70</v>
      </c>
      <c r="F43" s="20">
        <v>1</v>
      </c>
      <c r="G43" s="5">
        <f t="shared" si="9"/>
        <v>70</v>
      </c>
    </row>
    <row r="44" spans="1:9" ht="15.75" customHeight="1">
      <c r="A44" s="59" t="s">
        <v>30</v>
      </c>
      <c r="B44" s="59" t="s">
        <v>7</v>
      </c>
      <c r="C44" s="14" t="s">
        <v>396</v>
      </c>
      <c r="D44" s="14" t="s">
        <v>293</v>
      </c>
      <c r="E44" s="16">
        <v>48</v>
      </c>
      <c r="F44" s="20">
        <v>1</v>
      </c>
      <c r="G44" s="5">
        <f t="shared" si="9"/>
        <v>48</v>
      </c>
    </row>
    <row r="45" spans="1:9" ht="15.75" customHeight="1">
      <c r="A45" s="59"/>
      <c r="B45" s="59"/>
      <c r="C45" s="14"/>
      <c r="D45" s="14"/>
      <c r="E45" s="16"/>
      <c r="F45" s="20"/>
    </row>
    <row r="46" spans="1:9" ht="15.75" customHeight="1">
      <c r="A46" s="60"/>
      <c r="B46" s="60"/>
      <c r="C46" s="60"/>
      <c r="D46" s="69"/>
      <c r="E46" s="81"/>
      <c r="F46" s="62"/>
      <c r="I46" s="18"/>
    </row>
    <row r="47" spans="1:9" ht="15.75" customHeight="1">
      <c r="A47" s="59"/>
      <c r="B47" s="59"/>
      <c r="C47" s="59"/>
      <c r="D47" s="20"/>
      <c r="E47" s="16"/>
      <c r="F47" s="14"/>
    </row>
    <row r="48" spans="1:9" ht="15.75" customHeight="1">
      <c r="A48" s="59" t="s">
        <v>30</v>
      </c>
      <c r="B48" s="59" t="s">
        <v>7</v>
      </c>
      <c r="C48" s="14" t="s">
        <v>395</v>
      </c>
      <c r="D48" s="14" t="s">
        <v>289</v>
      </c>
      <c r="E48" s="16">
        <v>50</v>
      </c>
      <c r="F48" s="59">
        <v>1</v>
      </c>
      <c r="G48" s="5">
        <f t="shared" ref="G48:G50" si="10">SUM(E48*F48)</f>
        <v>50</v>
      </c>
      <c r="I48" s="18"/>
    </row>
    <row r="49" spans="1:7" ht="15.75" customHeight="1">
      <c r="A49" s="59" t="s">
        <v>30</v>
      </c>
      <c r="B49" s="59" t="s">
        <v>7</v>
      </c>
      <c r="C49" s="14" t="s">
        <v>395</v>
      </c>
      <c r="D49" s="14" t="s">
        <v>291</v>
      </c>
      <c r="E49" s="16">
        <v>50</v>
      </c>
      <c r="F49" s="20">
        <v>1</v>
      </c>
      <c r="G49" s="5">
        <f t="shared" si="10"/>
        <v>50</v>
      </c>
    </row>
    <row r="50" spans="1:7" ht="15.75" customHeight="1">
      <c r="A50" s="59" t="s">
        <v>30</v>
      </c>
      <c r="B50" s="59" t="s">
        <v>7</v>
      </c>
      <c r="C50" s="14" t="s">
        <v>395</v>
      </c>
      <c r="D50" s="14" t="s">
        <v>297</v>
      </c>
      <c r="E50" s="16">
        <v>50</v>
      </c>
      <c r="F50" s="20">
        <v>1</v>
      </c>
      <c r="G50" s="5">
        <f t="shared" si="10"/>
        <v>50</v>
      </c>
    </row>
    <row r="51" spans="1:7" ht="15.75" customHeight="1">
      <c r="A51" s="59"/>
      <c r="B51" s="59"/>
      <c r="C51" s="59"/>
      <c r="D51" s="14"/>
      <c r="E51" s="16"/>
      <c r="F51" s="14"/>
    </row>
    <row r="53" spans="1:7">
      <c r="A53" s="12" t="s">
        <v>40</v>
      </c>
      <c r="B53" s="12" t="s">
        <v>41</v>
      </c>
      <c r="C53" s="12" t="s">
        <v>42</v>
      </c>
      <c r="D53" s="12" t="s">
        <v>43</v>
      </c>
      <c r="E53" s="13" t="s">
        <v>45</v>
      </c>
      <c r="F53" s="12" t="s">
        <v>46</v>
      </c>
    </row>
    <row r="54" spans="1:7">
      <c r="A54" s="59"/>
      <c r="B54" s="59"/>
      <c r="C54" s="59"/>
      <c r="D54" s="20"/>
      <c r="E54" s="16"/>
      <c r="F54" s="20"/>
    </row>
    <row r="55" spans="1:7">
      <c r="A55" s="59" t="s">
        <v>30</v>
      </c>
      <c r="B55" s="59" t="s">
        <v>7</v>
      </c>
      <c r="C55" s="14" t="s">
        <v>394</v>
      </c>
      <c r="D55" s="14" t="s">
        <v>289</v>
      </c>
      <c r="E55" s="16">
        <v>35</v>
      </c>
      <c r="F55" s="20">
        <v>1</v>
      </c>
      <c r="G55" s="5">
        <f t="shared" ref="G55:G57" si="11">SUM(E55*F55)</f>
        <v>35</v>
      </c>
    </row>
    <row r="56" spans="1:7">
      <c r="A56" s="59" t="s">
        <v>30</v>
      </c>
      <c r="B56" s="59" t="s">
        <v>7</v>
      </c>
      <c r="C56" s="14" t="s">
        <v>394</v>
      </c>
      <c r="D56" s="14" t="s">
        <v>291</v>
      </c>
      <c r="E56" s="16">
        <v>65</v>
      </c>
      <c r="F56" s="59">
        <v>3</v>
      </c>
      <c r="G56" s="5">
        <f t="shared" si="11"/>
        <v>195</v>
      </c>
    </row>
    <row r="57" spans="1:7">
      <c r="A57" s="59" t="s">
        <v>30</v>
      </c>
      <c r="B57" s="59" t="s">
        <v>7</v>
      </c>
      <c r="C57" s="14" t="s">
        <v>394</v>
      </c>
      <c r="D57" s="14" t="s">
        <v>297</v>
      </c>
      <c r="E57" s="16">
        <v>38</v>
      </c>
      <c r="F57" s="20">
        <v>1</v>
      </c>
      <c r="G57" s="5">
        <f t="shared" si="11"/>
        <v>38</v>
      </c>
    </row>
    <row r="58" spans="1:7">
      <c r="A58" s="59"/>
      <c r="B58" s="59"/>
      <c r="C58" s="14"/>
      <c r="D58" s="14"/>
      <c r="E58" s="16"/>
      <c r="F58" s="20"/>
    </row>
    <row r="59" spans="1:7">
      <c r="A59" s="60"/>
      <c r="B59" s="60"/>
      <c r="C59" s="60"/>
      <c r="D59" s="69"/>
      <c r="E59" s="81"/>
      <c r="F59" s="62"/>
    </row>
    <row r="60" spans="1:7">
      <c r="A60" s="59"/>
      <c r="B60" s="59"/>
      <c r="C60" s="59"/>
      <c r="D60" s="20"/>
      <c r="E60" s="16"/>
      <c r="F60" s="14"/>
    </row>
    <row r="61" spans="1:7">
      <c r="A61" s="59" t="s">
        <v>30</v>
      </c>
      <c r="B61" s="59" t="s">
        <v>7</v>
      </c>
      <c r="C61" s="14" t="s">
        <v>396</v>
      </c>
      <c r="D61" s="14" t="s">
        <v>289</v>
      </c>
      <c r="E61" s="16">
        <v>50</v>
      </c>
      <c r="F61" s="59">
        <v>1</v>
      </c>
      <c r="G61" s="5">
        <f t="shared" ref="G61:G64" si="12">SUM(E61*F61)</f>
        <v>50</v>
      </c>
    </row>
    <row r="62" spans="1:7">
      <c r="A62" s="59" t="s">
        <v>30</v>
      </c>
      <c r="B62" s="59" t="s">
        <v>7</v>
      </c>
      <c r="C62" s="14" t="s">
        <v>396</v>
      </c>
      <c r="D62" s="14" t="s">
        <v>289</v>
      </c>
      <c r="E62" s="8">
        <v>52.5</v>
      </c>
      <c r="F62" s="20">
        <v>1</v>
      </c>
      <c r="G62" s="18">
        <f t="shared" si="12"/>
        <v>52.5</v>
      </c>
    </row>
    <row r="63" spans="1:7">
      <c r="A63" s="59" t="s">
        <v>30</v>
      </c>
      <c r="B63" s="59" t="s">
        <v>7</v>
      </c>
      <c r="C63" s="14" t="s">
        <v>396</v>
      </c>
      <c r="D63" s="14" t="s">
        <v>297</v>
      </c>
      <c r="E63" s="16">
        <v>65</v>
      </c>
      <c r="F63" s="20">
        <v>1</v>
      </c>
      <c r="G63" s="5">
        <f t="shared" si="12"/>
        <v>65</v>
      </c>
    </row>
    <row r="64" spans="1:7">
      <c r="A64" s="59" t="s">
        <v>30</v>
      </c>
      <c r="B64" s="59" t="s">
        <v>7</v>
      </c>
      <c r="C64" s="14" t="s">
        <v>396</v>
      </c>
      <c r="D64" s="14" t="s">
        <v>297</v>
      </c>
      <c r="E64" s="16">
        <v>90</v>
      </c>
      <c r="F64" s="20">
        <v>1</v>
      </c>
      <c r="G64" s="5">
        <f t="shared" si="12"/>
        <v>90</v>
      </c>
    </row>
    <row r="65" spans="1:7">
      <c r="A65" s="59"/>
      <c r="B65" s="59"/>
      <c r="C65" s="14"/>
      <c r="D65" s="14"/>
      <c r="E65" s="16"/>
      <c r="F65" s="20"/>
    </row>
    <row r="66" spans="1:7">
      <c r="A66" s="60"/>
      <c r="B66" s="60"/>
      <c r="C66" s="60"/>
      <c r="D66" s="69"/>
      <c r="E66" s="81"/>
      <c r="F66" s="62"/>
    </row>
    <row r="67" spans="1:7">
      <c r="A67" s="59"/>
      <c r="B67" s="59"/>
      <c r="C67" s="59"/>
      <c r="D67" s="20"/>
      <c r="E67" s="16"/>
      <c r="F67" s="14"/>
    </row>
    <row r="68" spans="1:7">
      <c r="A68" s="59" t="s">
        <v>30</v>
      </c>
      <c r="B68" s="59" t="s">
        <v>7</v>
      </c>
      <c r="C68" s="14" t="s">
        <v>405</v>
      </c>
      <c r="D68" s="14" t="s">
        <v>289</v>
      </c>
      <c r="E68" s="16">
        <v>110</v>
      </c>
      <c r="F68" s="59">
        <v>1</v>
      </c>
      <c r="G68" s="5">
        <f t="shared" ref="G68:G70" si="13">SUM(E68*F68)</f>
        <v>110</v>
      </c>
    </row>
    <row r="69" spans="1:7">
      <c r="A69" s="59" t="s">
        <v>30</v>
      </c>
      <c r="B69" s="59" t="s">
        <v>7</v>
      </c>
      <c r="C69" s="14" t="s">
        <v>405</v>
      </c>
      <c r="D69" s="14" t="s">
        <v>291</v>
      </c>
      <c r="E69" s="16">
        <v>65</v>
      </c>
      <c r="F69" s="20">
        <v>2</v>
      </c>
      <c r="G69" s="5">
        <f t="shared" si="13"/>
        <v>130</v>
      </c>
    </row>
    <row r="70" spans="1:7">
      <c r="A70" s="59" t="s">
        <v>30</v>
      </c>
      <c r="B70" s="59" t="s">
        <v>7</v>
      </c>
      <c r="C70" s="14" t="s">
        <v>405</v>
      </c>
      <c r="D70" s="14" t="s">
        <v>291</v>
      </c>
      <c r="E70" s="16">
        <v>90</v>
      </c>
      <c r="F70" s="20">
        <v>1</v>
      </c>
      <c r="G70" s="5">
        <f t="shared" si="13"/>
        <v>90</v>
      </c>
    </row>
    <row r="71" spans="1:7">
      <c r="A71" s="59"/>
      <c r="B71" s="59"/>
      <c r="C71" s="14"/>
      <c r="D71" s="14"/>
      <c r="E71" s="16"/>
      <c r="F71" s="59"/>
    </row>
    <row r="72" spans="1:7">
      <c r="A72" s="60"/>
      <c r="B72" s="60"/>
      <c r="C72" s="60"/>
      <c r="D72" s="69"/>
      <c r="E72" s="81"/>
      <c r="F72" s="62"/>
    </row>
    <row r="73" spans="1:7">
      <c r="A73" s="59"/>
      <c r="B73" s="59"/>
      <c r="C73" s="59"/>
      <c r="D73" s="20"/>
      <c r="E73" s="16"/>
      <c r="F73" s="14"/>
    </row>
    <row r="74" spans="1:7">
      <c r="A74" s="59" t="s">
        <v>30</v>
      </c>
      <c r="B74" s="59" t="s">
        <v>7</v>
      </c>
      <c r="C74" s="14" t="s">
        <v>487</v>
      </c>
      <c r="D74" s="14" t="s">
        <v>293</v>
      </c>
      <c r="E74" s="16">
        <v>40</v>
      </c>
      <c r="F74" s="59">
        <v>1</v>
      </c>
      <c r="G74" s="5">
        <f t="shared" ref="G74:G76" si="14">SUM(E74*F74)</f>
        <v>40</v>
      </c>
    </row>
    <row r="75" spans="1:7">
      <c r="A75" s="59" t="s">
        <v>30</v>
      </c>
      <c r="B75" s="59" t="s">
        <v>7</v>
      </c>
      <c r="C75" s="14" t="s">
        <v>488</v>
      </c>
      <c r="D75" s="14"/>
      <c r="E75" s="16">
        <v>50</v>
      </c>
      <c r="F75" s="20">
        <v>1</v>
      </c>
      <c r="G75" s="5">
        <f t="shared" si="14"/>
        <v>50</v>
      </c>
    </row>
    <row r="76" spans="1:7">
      <c r="A76" s="59" t="s">
        <v>30</v>
      </c>
      <c r="B76" s="59" t="s">
        <v>7</v>
      </c>
      <c r="C76" s="14" t="s">
        <v>489</v>
      </c>
      <c r="D76" s="14" t="s">
        <v>283</v>
      </c>
      <c r="E76" s="16">
        <v>14</v>
      </c>
      <c r="F76" s="20">
        <v>1</v>
      </c>
      <c r="G76" s="5">
        <f t="shared" si="14"/>
        <v>14</v>
      </c>
    </row>
    <row r="77" spans="1:7">
      <c r="A77" s="63"/>
      <c r="B77" s="63"/>
      <c r="C77" s="19"/>
      <c r="D77" s="19"/>
      <c r="E77" s="79"/>
      <c r="F77" s="63"/>
    </row>
    <row r="78" spans="1:7">
      <c r="A78" s="63"/>
      <c r="B78" s="63"/>
      <c r="C78" s="19"/>
      <c r="D78" s="19"/>
      <c r="E78" s="79"/>
      <c r="F78" s="65"/>
    </row>
    <row r="79" spans="1:7">
      <c r="A79" s="12" t="s">
        <v>40</v>
      </c>
      <c r="B79" s="12" t="s">
        <v>41</v>
      </c>
      <c r="C79" s="12" t="s">
        <v>42</v>
      </c>
      <c r="D79" s="12" t="s">
        <v>43</v>
      </c>
      <c r="E79" s="13" t="s">
        <v>45</v>
      </c>
      <c r="F79" s="12" t="s">
        <v>46</v>
      </c>
    </row>
    <row r="80" spans="1:7">
      <c r="A80" s="59"/>
      <c r="B80" s="59"/>
      <c r="C80" s="59"/>
      <c r="D80" s="20"/>
      <c r="E80" s="16"/>
      <c r="F80" s="20"/>
    </row>
    <row r="81" spans="1:7">
      <c r="A81" s="59" t="s">
        <v>30</v>
      </c>
      <c r="B81" s="59" t="s">
        <v>8</v>
      </c>
      <c r="C81" s="14" t="s">
        <v>405</v>
      </c>
      <c r="D81" s="14" t="s">
        <v>283</v>
      </c>
      <c r="E81" s="16">
        <v>60</v>
      </c>
      <c r="F81" s="20">
        <v>1</v>
      </c>
      <c r="G81" s="5">
        <f t="shared" ref="G81:G83" si="15">SUM(E81*F81)</f>
        <v>60</v>
      </c>
    </row>
    <row r="82" spans="1:7">
      <c r="A82" s="59" t="s">
        <v>30</v>
      </c>
      <c r="B82" s="59" t="s">
        <v>8</v>
      </c>
      <c r="C82" s="14" t="s">
        <v>405</v>
      </c>
      <c r="D82" s="14" t="s">
        <v>289</v>
      </c>
      <c r="E82" s="16">
        <v>60</v>
      </c>
      <c r="F82" s="59">
        <v>2</v>
      </c>
      <c r="G82" s="5">
        <f t="shared" si="15"/>
        <v>120</v>
      </c>
    </row>
    <row r="83" spans="1:7">
      <c r="A83" s="59" t="s">
        <v>30</v>
      </c>
      <c r="B83" s="59" t="s">
        <v>8</v>
      </c>
      <c r="C83" s="14" t="s">
        <v>405</v>
      </c>
      <c r="D83" s="14" t="s">
        <v>291</v>
      </c>
      <c r="E83" s="16">
        <v>60</v>
      </c>
      <c r="F83" s="20">
        <v>1</v>
      </c>
      <c r="G83" s="5">
        <f t="shared" si="15"/>
        <v>60</v>
      </c>
    </row>
    <row r="84" spans="1:7">
      <c r="A84" s="59"/>
      <c r="B84" s="59"/>
      <c r="C84" s="14"/>
      <c r="D84" s="14"/>
      <c r="E84" s="16"/>
      <c r="F84" s="20"/>
    </row>
    <row r="85" spans="1:7">
      <c r="A85" s="60"/>
      <c r="B85" s="60"/>
      <c r="C85" s="60"/>
      <c r="D85" s="69"/>
      <c r="E85" s="81"/>
      <c r="F85" s="62"/>
    </row>
    <row r="86" spans="1:7">
      <c r="A86" s="59"/>
      <c r="B86" s="59"/>
      <c r="C86" s="59"/>
      <c r="D86" s="20"/>
      <c r="E86" s="16"/>
      <c r="F86" s="14"/>
    </row>
    <row r="87" spans="1:7">
      <c r="A87" s="59" t="s">
        <v>30</v>
      </c>
      <c r="B87" s="59" t="s">
        <v>8</v>
      </c>
      <c r="C87" s="14" t="s">
        <v>396</v>
      </c>
      <c r="D87" s="14" t="s">
        <v>380</v>
      </c>
      <c r="E87" s="16">
        <v>60</v>
      </c>
      <c r="F87" s="59">
        <v>1</v>
      </c>
      <c r="G87" s="5">
        <f t="shared" ref="G87:G90" si="16">SUM(E87*F87)</f>
        <v>60</v>
      </c>
    </row>
    <row r="88" spans="1:7">
      <c r="A88" s="59" t="s">
        <v>30</v>
      </c>
      <c r="B88" s="59" t="s">
        <v>8</v>
      </c>
      <c r="C88" s="14" t="s">
        <v>396</v>
      </c>
      <c r="D88" s="14" t="s">
        <v>283</v>
      </c>
      <c r="E88" s="16">
        <v>60</v>
      </c>
      <c r="F88" s="20">
        <v>1</v>
      </c>
      <c r="G88" s="5">
        <f t="shared" si="16"/>
        <v>60</v>
      </c>
    </row>
    <row r="89" spans="1:7">
      <c r="A89" s="59" t="s">
        <v>30</v>
      </c>
      <c r="B89" s="59" t="s">
        <v>8</v>
      </c>
      <c r="C89" s="14" t="s">
        <v>396</v>
      </c>
      <c r="D89" s="14" t="s">
        <v>283</v>
      </c>
      <c r="E89" s="16">
        <v>69</v>
      </c>
      <c r="F89" s="20">
        <v>1</v>
      </c>
      <c r="G89" s="5">
        <f t="shared" si="16"/>
        <v>69</v>
      </c>
    </row>
    <row r="90" spans="1:7">
      <c r="A90" s="59" t="s">
        <v>30</v>
      </c>
      <c r="B90" s="59" t="s">
        <v>8</v>
      </c>
      <c r="C90" s="14" t="s">
        <v>396</v>
      </c>
      <c r="D90" s="14" t="s">
        <v>293</v>
      </c>
      <c r="E90" s="16">
        <v>50</v>
      </c>
      <c r="F90" s="20">
        <v>1</v>
      </c>
      <c r="G90" s="5">
        <f t="shared" si="16"/>
        <v>50</v>
      </c>
    </row>
    <row r="91" spans="1:7">
      <c r="A91" s="59"/>
      <c r="B91" s="59"/>
      <c r="C91" s="14"/>
      <c r="D91" s="14"/>
      <c r="E91" s="16"/>
      <c r="F91" s="20"/>
    </row>
    <row r="92" spans="1:7">
      <c r="A92" s="60"/>
      <c r="B92" s="60"/>
      <c r="C92" s="60"/>
      <c r="D92" s="69"/>
      <c r="E92" s="81"/>
      <c r="F92" s="62"/>
    </row>
    <row r="93" spans="1:7">
      <c r="A93" s="59"/>
      <c r="B93" s="59"/>
      <c r="C93" s="59"/>
      <c r="D93" s="20"/>
      <c r="E93" s="16"/>
      <c r="F93" s="14"/>
    </row>
    <row r="94" spans="1:7">
      <c r="A94" s="59" t="s">
        <v>30</v>
      </c>
      <c r="B94" s="59" t="s">
        <v>8</v>
      </c>
      <c r="C94" s="14" t="s">
        <v>394</v>
      </c>
      <c r="D94" s="14" t="s">
        <v>289</v>
      </c>
      <c r="E94" s="16">
        <v>75</v>
      </c>
      <c r="F94" s="59">
        <v>1</v>
      </c>
      <c r="G94" s="5">
        <f t="shared" ref="G94:G95" si="17">SUM(E94*F94)</f>
        <v>75</v>
      </c>
    </row>
    <row r="95" spans="1:7">
      <c r="A95" s="59" t="s">
        <v>30</v>
      </c>
      <c r="B95" s="59" t="s">
        <v>8</v>
      </c>
      <c r="C95" s="14" t="s">
        <v>394</v>
      </c>
      <c r="D95" s="14" t="s">
        <v>291</v>
      </c>
      <c r="E95" s="16">
        <v>85</v>
      </c>
      <c r="F95" s="20">
        <v>1</v>
      </c>
      <c r="G95" s="5">
        <f t="shared" si="17"/>
        <v>85</v>
      </c>
    </row>
    <row r="96" spans="1:7">
      <c r="A96" s="59"/>
      <c r="B96" s="59"/>
      <c r="C96" s="14"/>
      <c r="D96" s="14"/>
      <c r="E96" s="16"/>
      <c r="F96" s="20"/>
    </row>
    <row r="97" spans="1:7">
      <c r="A97" s="60"/>
      <c r="B97" s="60"/>
      <c r="C97" s="60"/>
      <c r="D97" s="69"/>
      <c r="E97" s="81"/>
      <c r="F97" s="62"/>
    </row>
    <row r="98" spans="1:7">
      <c r="A98" s="59"/>
      <c r="B98" s="59"/>
      <c r="C98" s="59"/>
      <c r="D98" s="20"/>
      <c r="E98" s="16"/>
      <c r="F98" s="14"/>
    </row>
    <row r="99" spans="1:7">
      <c r="A99" s="59" t="s">
        <v>30</v>
      </c>
      <c r="B99" s="59" t="s">
        <v>8</v>
      </c>
      <c r="C99" s="14" t="s">
        <v>487</v>
      </c>
      <c r="D99" s="14" t="s">
        <v>283</v>
      </c>
      <c r="E99" s="16">
        <v>45</v>
      </c>
      <c r="F99" s="59">
        <v>1</v>
      </c>
      <c r="G99" s="5">
        <f t="shared" ref="G99:G100" si="18">SUM(E99*F99)</f>
        <v>45</v>
      </c>
    </row>
    <row r="100" spans="1:7">
      <c r="A100" s="59" t="s">
        <v>30</v>
      </c>
      <c r="B100" s="59" t="s">
        <v>8</v>
      </c>
      <c r="C100" s="14" t="s">
        <v>487</v>
      </c>
      <c r="D100" s="14" t="s">
        <v>293</v>
      </c>
      <c r="E100" s="16">
        <v>64</v>
      </c>
      <c r="F100" s="20">
        <v>1</v>
      </c>
      <c r="G100" s="5">
        <f t="shared" si="18"/>
        <v>64</v>
      </c>
    </row>
    <row r="101" spans="1:7">
      <c r="A101" s="59"/>
      <c r="B101" s="59"/>
      <c r="C101" s="14"/>
      <c r="D101" s="14"/>
      <c r="E101" s="16"/>
      <c r="F101" s="20"/>
    </row>
    <row r="102" spans="1:7">
      <c r="A102" s="60"/>
      <c r="B102" s="60"/>
      <c r="C102" s="60"/>
      <c r="D102" s="69"/>
      <c r="E102" s="81"/>
      <c r="F102" s="62"/>
    </row>
    <row r="103" spans="1:7">
      <c r="A103" s="59"/>
      <c r="B103" s="59"/>
      <c r="C103" s="59"/>
      <c r="D103" s="20"/>
      <c r="E103" s="16"/>
      <c r="F103" s="14"/>
    </row>
    <row r="104" spans="1:7">
      <c r="A104" s="59" t="s">
        <v>30</v>
      </c>
      <c r="B104" s="59" t="s">
        <v>8</v>
      </c>
      <c r="C104" s="14" t="s">
        <v>389</v>
      </c>
      <c r="D104" s="14" t="s">
        <v>380</v>
      </c>
      <c r="E104" s="16">
        <v>30</v>
      </c>
      <c r="F104" s="59">
        <v>1</v>
      </c>
      <c r="G104" s="5">
        <f t="shared" ref="G104:G107" si="19">SUM(E104*F104)</f>
        <v>30</v>
      </c>
    </row>
    <row r="105" spans="1:7">
      <c r="A105" s="59" t="s">
        <v>30</v>
      </c>
      <c r="B105" s="59" t="s">
        <v>8</v>
      </c>
      <c r="C105" s="14" t="s">
        <v>389</v>
      </c>
      <c r="D105" s="14" t="s">
        <v>283</v>
      </c>
      <c r="E105" s="16">
        <v>30</v>
      </c>
      <c r="F105" s="20">
        <v>1</v>
      </c>
      <c r="G105" s="5">
        <f t="shared" si="19"/>
        <v>30</v>
      </c>
    </row>
    <row r="106" spans="1:7">
      <c r="A106" s="59" t="s">
        <v>30</v>
      </c>
      <c r="B106" s="59" t="s">
        <v>8</v>
      </c>
      <c r="C106" s="14" t="s">
        <v>389</v>
      </c>
      <c r="D106" s="14" t="s">
        <v>289</v>
      </c>
      <c r="E106" s="16">
        <v>45</v>
      </c>
      <c r="F106" s="59">
        <v>1</v>
      </c>
      <c r="G106" s="5">
        <f t="shared" si="19"/>
        <v>45</v>
      </c>
    </row>
    <row r="107" spans="1:7">
      <c r="A107" s="59" t="s">
        <v>30</v>
      </c>
      <c r="B107" s="59" t="s">
        <v>8</v>
      </c>
      <c r="C107" s="14" t="s">
        <v>389</v>
      </c>
      <c r="D107" s="14" t="s">
        <v>289</v>
      </c>
      <c r="E107" s="16">
        <v>50</v>
      </c>
      <c r="F107" s="20">
        <v>1</v>
      </c>
      <c r="G107" s="5">
        <f t="shared" si="19"/>
        <v>50</v>
      </c>
    </row>
    <row r="108" spans="1:7">
      <c r="A108" s="59"/>
      <c r="B108" s="59"/>
      <c r="C108" s="14"/>
      <c r="D108" s="14"/>
      <c r="E108" s="16"/>
      <c r="F108" s="20"/>
    </row>
    <row r="109" spans="1:7">
      <c r="A109" s="60"/>
      <c r="B109" s="60"/>
      <c r="C109" s="60"/>
      <c r="D109" s="69"/>
      <c r="E109" s="81"/>
      <c r="F109" s="62"/>
    </row>
    <row r="110" spans="1:7">
      <c r="A110" s="59"/>
      <c r="B110" s="59"/>
      <c r="C110" s="59"/>
      <c r="D110" s="20"/>
      <c r="E110" s="16"/>
      <c r="F110" s="14"/>
    </row>
    <row r="111" spans="1:7">
      <c r="A111" s="59" t="s">
        <v>30</v>
      </c>
      <c r="B111" s="59" t="s">
        <v>8</v>
      </c>
      <c r="C111" s="14" t="s">
        <v>428</v>
      </c>
      <c r="D111" s="14" t="s">
        <v>283</v>
      </c>
      <c r="E111" s="16">
        <v>60</v>
      </c>
      <c r="F111" s="59">
        <v>1</v>
      </c>
      <c r="G111" s="5">
        <f t="shared" ref="G111:G113" si="20">SUM(E111*F111)</f>
        <v>60</v>
      </c>
    </row>
    <row r="112" spans="1:7">
      <c r="A112" s="59" t="s">
        <v>30</v>
      </c>
      <c r="B112" s="59" t="s">
        <v>8</v>
      </c>
      <c r="C112" s="14" t="s">
        <v>428</v>
      </c>
      <c r="D112" s="14" t="s">
        <v>283</v>
      </c>
      <c r="E112" s="16">
        <v>66</v>
      </c>
      <c r="F112" s="20">
        <v>1</v>
      </c>
      <c r="G112" s="5">
        <f t="shared" si="20"/>
        <v>66</v>
      </c>
    </row>
    <row r="113" spans="1:7">
      <c r="A113" s="59" t="s">
        <v>30</v>
      </c>
      <c r="B113" s="59" t="s">
        <v>8</v>
      </c>
      <c r="C113" s="14" t="s">
        <v>428</v>
      </c>
      <c r="D113" s="14" t="s">
        <v>293</v>
      </c>
      <c r="E113" s="16">
        <v>60</v>
      </c>
      <c r="F113" s="59">
        <v>1</v>
      </c>
      <c r="G113" s="5">
        <f t="shared" si="20"/>
        <v>60</v>
      </c>
    </row>
    <row r="114" spans="1:7">
      <c r="A114" s="59"/>
      <c r="B114" s="59"/>
      <c r="C114" s="14"/>
      <c r="D114" s="14"/>
      <c r="E114" s="16"/>
      <c r="F114" s="20"/>
    </row>
    <row r="115" spans="1:7">
      <c r="A115" s="60"/>
      <c r="B115" s="60"/>
      <c r="C115" s="60"/>
      <c r="D115" s="69"/>
      <c r="E115" s="81"/>
      <c r="F115" s="62"/>
    </row>
    <row r="116" spans="1:7">
      <c r="A116" s="59"/>
      <c r="B116" s="59"/>
      <c r="C116" s="59"/>
      <c r="D116" s="20"/>
      <c r="E116" s="16"/>
      <c r="F116" s="14"/>
    </row>
    <row r="117" spans="1:7">
      <c r="A117" s="59" t="s">
        <v>30</v>
      </c>
      <c r="B117" s="59" t="s">
        <v>8</v>
      </c>
      <c r="C117" s="14" t="s">
        <v>401</v>
      </c>
      <c r="D117" s="14" t="s">
        <v>293</v>
      </c>
      <c r="E117" s="16">
        <v>68</v>
      </c>
      <c r="F117" s="59">
        <v>4</v>
      </c>
      <c r="G117" s="5">
        <f t="shared" ref="G117:G118" si="21">SUM(E117*F117)</f>
        <v>272</v>
      </c>
    </row>
    <row r="118" spans="1:7">
      <c r="A118" s="59" t="s">
        <v>30</v>
      </c>
      <c r="B118" s="59" t="s">
        <v>8</v>
      </c>
      <c r="C118" s="14" t="s">
        <v>384</v>
      </c>
      <c r="D118" s="14" t="s">
        <v>293</v>
      </c>
      <c r="E118" s="16">
        <v>55</v>
      </c>
      <c r="F118" s="20">
        <v>1</v>
      </c>
      <c r="G118" s="5">
        <f t="shared" si="21"/>
        <v>55</v>
      </c>
    </row>
    <row r="119" spans="1:7">
      <c r="A119" s="59" t="s">
        <v>30</v>
      </c>
      <c r="B119" s="59" t="s">
        <v>8</v>
      </c>
      <c r="C119" s="14"/>
      <c r="D119" s="14"/>
      <c r="E119" s="16"/>
      <c r="F119" s="59"/>
    </row>
    <row r="122" spans="1:7">
      <c r="A122" s="12" t="s">
        <v>40</v>
      </c>
      <c r="B122" s="12" t="s">
        <v>41</v>
      </c>
      <c r="C122" s="12" t="s">
        <v>42</v>
      </c>
      <c r="D122" s="12" t="s">
        <v>43</v>
      </c>
      <c r="E122" s="13" t="s">
        <v>45</v>
      </c>
      <c r="F122" s="12" t="s">
        <v>46</v>
      </c>
    </row>
    <row r="123" spans="1:7">
      <c r="A123" s="59"/>
      <c r="B123" s="59"/>
      <c r="C123" s="59"/>
      <c r="D123" s="20"/>
      <c r="E123" s="16"/>
      <c r="F123" s="20"/>
    </row>
    <row r="124" spans="1:7">
      <c r="A124" s="59" t="s">
        <v>30</v>
      </c>
      <c r="B124" s="59" t="s">
        <v>106</v>
      </c>
      <c r="C124" s="14" t="s">
        <v>403</v>
      </c>
      <c r="D124" s="14" t="s">
        <v>283</v>
      </c>
      <c r="E124" s="16">
        <v>36</v>
      </c>
      <c r="F124" s="20">
        <v>1</v>
      </c>
      <c r="G124" s="5">
        <f t="shared" ref="G124:G125" si="22">SUM(E124*F124)</f>
        <v>36</v>
      </c>
    </row>
    <row r="125" spans="1:7">
      <c r="A125" s="59" t="s">
        <v>30</v>
      </c>
      <c r="B125" s="59" t="s">
        <v>106</v>
      </c>
      <c r="C125" s="14" t="s">
        <v>396</v>
      </c>
      <c r="D125" s="14" t="s">
        <v>465</v>
      </c>
      <c r="E125" s="16">
        <v>30</v>
      </c>
      <c r="F125" s="59">
        <v>1</v>
      </c>
      <c r="G125" s="5">
        <f t="shared" si="22"/>
        <v>30</v>
      </c>
    </row>
    <row r="126" spans="1:7">
      <c r="A126" s="59"/>
      <c r="B126" s="59"/>
      <c r="C126" s="14"/>
      <c r="D126" s="14"/>
      <c r="E126" s="16"/>
      <c r="F126" s="20"/>
    </row>
    <row r="127" spans="1:7">
      <c r="A127" s="63"/>
      <c r="B127" s="63"/>
      <c r="C127" s="19"/>
      <c r="D127" s="19"/>
      <c r="E127" s="79"/>
      <c r="F127" s="65"/>
    </row>
    <row r="128" spans="1:7">
      <c r="A128" s="63"/>
      <c r="B128" s="63"/>
      <c r="C128" s="19"/>
      <c r="D128" s="65"/>
      <c r="E128" s="79"/>
      <c r="F128" s="19" t="s">
        <v>17</v>
      </c>
      <c r="G128" s="18">
        <f>SUM(G2:G126)</f>
        <v>5812.5</v>
      </c>
    </row>
    <row r="129" spans="1:7">
      <c r="A129" s="63"/>
      <c r="B129" s="63"/>
      <c r="C129" s="19"/>
      <c r="D129" s="19"/>
      <c r="E129" s="79"/>
      <c r="F129" s="19"/>
    </row>
    <row r="130" spans="1:7">
      <c r="A130" s="63"/>
      <c r="B130" s="63"/>
      <c r="C130" s="63"/>
      <c r="D130" s="65"/>
      <c r="E130" s="79"/>
      <c r="F130" s="19" t="s">
        <v>16</v>
      </c>
      <c r="G130" s="2">
        <f>SUM(F2:F126)</f>
        <v>118</v>
      </c>
    </row>
    <row r="131" spans="1:7">
      <c r="A131" s="63"/>
      <c r="B131" s="63"/>
      <c r="C131" s="63"/>
      <c r="D131" s="19"/>
      <c r="E131" s="79"/>
      <c r="F131" s="19"/>
    </row>
    <row r="132" spans="1:7">
      <c r="A132" s="19"/>
      <c r="B132" s="19"/>
      <c r="C132" s="19"/>
      <c r="D132" s="19"/>
      <c r="E132" s="79"/>
      <c r="F132" s="19" t="s">
        <v>47</v>
      </c>
      <c r="G132" s="18">
        <f>SUM(G128/G130)</f>
        <v>49.258474576271183</v>
      </c>
    </row>
    <row r="133" spans="1:7">
      <c r="A133" s="63"/>
      <c r="B133" s="63"/>
      <c r="C133" s="19"/>
      <c r="D133" s="19"/>
      <c r="E133" s="79"/>
      <c r="F133" s="65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"/>
  <sheetViews>
    <sheetView workbookViewId="0">
      <selection activeCell="G1" sqref="G1"/>
    </sheetView>
  </sheetViews>
  <sheetFormatPr defaultColWidth="12.6640625" defaultRowHeight="15"/>
  <cols>
    <col min="1" max="6" width="18.77734375" customWidth="1"/>
  </cols>
  <sheetData>
    <row r="1" spans="1:12" ht="15.75" customHeight="1">
      <c r="A1" s="12" t="s">
        <v>40</v>
      </c>
      <c r="B1" s="12" t="s">
        <v>41</v>
      </c>
      <c r="C1" s="12" t="s">
        <v>42</v>
      </c>
      <c r="D1" s="12" t="s">
        <v>43</v>
      </c>
      <c r="E1" s="13" t="s">
        <v>45</v>
      </c>
      <c r="F1" s="12" t="s">
        <v>46</v>
      </c>
      <c r="G1" s="12" t="s">
        <v>412</v>
      </c>
      <c r="I1" s="58" t="s">
        <v>4</v>
      </c>
      <c r="J1" s="58" t="s">
        <v>1</v>
      </c>
      <c r="K1" s="58" t="s">
        <v>2</v>
      </c>
      <c r="L1" s="58" t="s">
        <v>3</v>
      </c>
    </row>
    <row r="2" spans="1:12" ht="15.75" customHeight="1">
      <c r="A2" s="59" t="s">
        <v>32</v>
      </c>
      <c r="B2" s="59" t="s">
        <v>7</v>
      </c>
      <c r="C2" s="59" t="s">
        <v>395</v>
      </c>
      <c r="D2" s="20" t="s">
        <v>283</v>
      </c>
      <c r="E2" s="16">
        <v>125</v>
      </c>
      <c r="F2" s="20">
        <v>1</v>
      </c>
      <c r="G2" s="5">
        <f t="shared" ref="G2:G4" si="0">SUM(E2*F2)</f>
        <v>125</v>
      </c>
      <c r="I2" s="2" t="s">
        <v>32</v>
      </c>
      <c r="J2" s="2" t="s">
        <v>7</v>
      </c>
      <c r="K2" s="2">
        <f t="shared" ref="K2:L2" si="1">SUM(F2:F4,F8,F12,F16:F20)</f>
        <v>22</v>
      </c>
      <c r="L2" s="18">
        <f t="shared" si="1"/>
        <v>3960</v>
      </c>
    </row>
    <row r="3" spans="1:12" ht="15.75" customHeight="1">
      <c r="A3" s="59" t="s">
        <v>32</v>
      </c>
      <c r="B3" s="59" t="s">
        <v>7</v>
      </c>
      <c r="C3" s="59" t="s">
        <v>395</v>
      </c>
      <c r="D3" s="20" t="s">
        <v>291</v>
      </c>
      <c r="E3" s="16">
        <v>125</v>
      </c>
      <c r="F3" s="20">
        <v>5</v>
      </c>
      <c r="G3" s="5">
        <f t="shared" si="0"/>
        <v>625</v>
      </c>
      <c r="I3" s="2" t="s">
        <v>32</v>
      </c>
      <c r="J3" s="2" t="s">
        <v>8</v>
      </c>
      <c r="K3" s="2">
        <f t="shared" ref="K3:L3" si="2">SUM(F24,F27:F29,F33:F37)</f>
        <v>71</v>
      </c>
      <c r="L3" s="18">
        <f t="shared" si="2"/>
        <v>7070</v>
      </c>
    </row>
    <row r="4" spans="1:12" ht="15.75" customHeight="1">
      <c r="A4" s="59" t="s">
        <v>32</v>
      </c>
      <c r="B4" s="59" t="s">
        <v>7</v>
      </c>
      <c r="C4" s="59" t="s">
        <v>395</v>
      </c>
      <c r="D4" s="20" t="s">
        <v>297</v>
      </c>
      <c r="E4" s="16">
        <v>125</v>
      </c>
      <c r="F4" s="59">
        <v>3</v>
      </c>
      <c r="G4" s="5">
        <f t="shared" si="0"/>
        <v>375</v>
      </c>
    </row>
    <row r="5" spans="1:12" ht="15.75" customHeight="1">
      <c r="A5" s="59"/>
      <c r="B5" s="59"/>
      <c r="C5" s="59"/>
      <c r="D5" s="20"/>
      <c r="E5" s="16"/>
      <c r="F5" s="20"/>
    </row>
    <row r="6" spans="1:12" ht="15.75" customHeight="1">
      <c r="A6" s="62"/>
      <c r="B6" s="62"/>
      <c r="C6" s="62"/>
      <c r="D6" s="62"/>
      <c r="E6" s="81"/>
      <c r="F6" s="62"/>
      <c r="K6" s="2" t="s">
        <v>381</v>
      </c>
      <c r="L6" s="2" t="s">
        <v>382</v>
      </c>
    </row>
    <row r="7" spans="1:12" ht="15.75" customHeight="1">
      <c r="A7" s="14"/>
      <c r="B7" s="14"/>
      <c r="C7" s="14"/>
      <c r="D7" s="14"/>
      <c r="E7" s="16"/>
      <c r="F7" s="14"/>
      <c r="K7" s="2">
        <f t="shared" ref="K7:L7" si="3">SUM(K2:K4)</f>
        <v>93</v>
      </c>
      <c r="L7" s="18">
        <f t="shared" si="3"/>
        <v>11030</v>
      </c>
    </row>
    <row r="8" spans="1:12" ht="15.75" customHeight="1">
      <c r="A8" s="59" t="s">
        <v>32</v>
      </c>
      <c r="B8" s="59" t="s">
        <v>7</v>
      </c>
      <c r="C8" s="59" t="s">
        <v>394</v>
      </c>
      <c r="D8" s="20" t="s">
        <v>291</v>
      </c>
      <c r="E8" s="16">
        <v>195</v>
      </c>
      <c r="F8" s="20">
        <v>4</v>
      </c>
      <c r="G8" s="5">
        <f>SUM(E8*F8)</f>
        <v>780</v>
      </c>
    </row>
    <row r="9" spans="1:12" ht="15.75" customHeight="1">
      <c r="A9" s="59"/>
      <c r="B9" s="59"/>
      <c r="C9" s="59"/>
      <c r="D9" s="20"/>
      <c r="E9" s="16"/>
      <c r="F9" s="20"/>
    </row>
    <row r="10" spans="1:12" ht="15.75" customHeight="1">
      <c r="A10" s="60"/>
      <c r="B10" s="60"/>
      <c r="C10" s="60"/>
      <c r="D10" s="69"/>
      <c r="E10" s="81"/>
      <c r="F10" s="60"/>
    </row>
    <row r="11" spans="1:12" ht="15.75" customHeight="1">
      <c r="A11" s="14"/>
      <c r="B11" s="14"/>
      <c r="C11" s="14"/>
      <c r="D11" s="14"/>
      <c r="E11" s="16"/>
      <c r="F11" s="14"/>
      <c r="K11" s="2" t="s">
        <v>383</v>
      </c>
    </row>
    <row r="12" spans="1:12" ht="15.75" customHeight="1">
      <c r="A12" s="59" t="s">
        <v>32</v>
      </c>
      <c r="B12" s="59" t="s">
        <v>7</v>
      </c>
      <c r="C12" s="59" t="s">
        <v>403</v>
      </c>
      <c r="D12" s="20" t="s">
        <v>289</v>
      </c>
      <c r="E12" s="16">
        <v>95</v>
      </c>
      <c r="F12" s="20">
        <v>1</v>
      </c>
      <c r="G12" s="5">
        <f>SUM(E12*F12)</f>
        <v>95</v>
      </c>
    </row>
    <row r="13" spans="1:12" ht="15.75" customHeight="1">
      <c r="A13" s="14"/>
      <c r="B13" s="14"/>
      <c r="C13" s="14"/>
      <c r="D13" s="14"/>
      <c r="E13" s="16"/>
      <c r="F13" s="14"/>
    </row>
    <row r="14" spans="1:12" ht="15.75" customHeight="1">
      <c r="A14" s="62"/>
      <c r="B14" s="62"/>
      <c r="C14" s="62"/>
      <c r="D14" s="62"/>
      <c r="E14" s="81"/>
      <c r="F14" s="62"/>
    </row>
    <row r="15" spans="1:12" ht="15.75" customHeight="1">
      <c r="A15" s="14"/>
      <c r="B15" s="14"/>
      <c r="C15" s="14"/>
      <c r="D15" s="14"/>
      <c r="E15" s="16"/>
      <c r="F15" s="14"/>
    </row>
    <row r="16" spans="1:12" ht="15.75" customHeight="1">
      <c r="A16" s="59" t="s">
        <v>32</v>
      </c>
      <c r="B16" s="59" t="s">
        <v>7</v>
      </c>
      <c r="C16" s="59" t="s">
        <v>415</v>
      </c>
      <c r="D16" s="20" t="s">
        <v>289</v>
      </c>
      <c r="E16" s="16">
        <v>230</v>
      </c>
      <c r="F16" s="20">
        <v>3</v>
      </c>
      <c r="G16" s="5">
        <f t="shared" ref="G16:G20" si="4">SUM(E16*F16)</f>
        <v>690</v>
      </c>
    </row>
    <row r="17" spans="1:7" ht="15.75" customHeight="1">
      <c r="A17" s="59" t="s">
        <v>32</v>
      </c>
      <c r="B17" s="59" t="s">
        <v>7</v>
      </c>
      <c r="C17" s="59" t="s">
        <v>415</v>
      </c>
      <c r="D17" s="20" t="s">
        <v>289</v>
      </c>
      <c r="E17" s="16">
        <v>350</v>
      </c>
      <c r="F17" s="20">
        <v>1</v>
      </c>
      <c r="G17" s="5">
        <f t="shared" si="4"/>
        <v>350</v>
      </c>
    </row>
    <row r="18" spans="1:7" ht="15.75" customHeight="1">
      <c r="A18" s="59" t="s">
        <v>32</v>
      </c>
      <c r="B18" s="59" t="s">
        <v>7</v>
      </c>
      <c r="C18" s="59" t="s">
        <v>415</v>
      </c>
      <c r="D18" s="20" t="s">
        <v>291</v>
      </c>
      <c r="E18" s="16">
        <v>230</v>
      </c>
      <c r="F18" s="59">
        <v>1</v>
      </c>
      <c r="G18" s="5">
        <f t="shared" si="4"/>
        <v>230</v>
      </c>
    </row>
    <row r="19" spans="1:7" ht="15.75" customHeight="1">
      <c r="A19" s="59" t="s">
        <v>32</v>
      </c>
      <c r="B19" s="59" t="s">
        <v>7</v>
      </c>
      <c r="C19" s="59" t="s">
        <v>415</v>
      </c>
      <c r="D19" s="14" t="s">
        <v>293</v>
      </c>
      <c r="E19" s="11">
        <v>230</v>
      </c>
      <c r="F19" s="59">
        <v>2</v>
      </c>
      <c r="G19" s="5">
        <f t="shared" si="4"/>
        <v>460</v>
      </c>
    </row>
    <row r="20" spans="1:7" ht="15.75" customHeight="1">
      <c r="A20" s="59" t="s">
        <v>32</v>
      </c>
      <c r="B20" s="59" t="s">
        <v>7</v>
      </c>
      <c r="C20" s="59" t="s">
        <v>415</v>
      </c>
      <c r="D20" s="14" t="s">
        <v>297</v>
      </c>
      <c r="E20" s="16">
        <v>230</v>
      </c>
      <c r="F20" s="14">
        <v>1</v>
      </c>
      <c r="G20" s="5">
        <f t="shared" si="4"/>
        <v>230</v>
      </c>
    </row>
    <row r="21" spans="1:7" ht="15.75" customHeight="1">
      <c r="A21" s="19"/>
      <c r="B21" s="19"/>
      <c r="C21" s="19"/>
      <c r="D21" s="19"/>
      <c r="E21" s="79"/>
      <c r="F21" s="19"/>
    </row>
    <row r="22" spans="1:7" ht="15.75" customHeight="1">
      <c r="A22" s="19"/>
      <c r="B22" s="19"/>
      <c r="C22" s="19"/>
      <c r="D22" s="19"/>
      <c r="E22" s="79"/>
      <c r="F22" s="19"/>
    </row>
    <row r="23" spans="1:7" ht="15.75" customHeight="1">
      <c r="A23" s="12" t="s">
        <v>40</v>
      </c>
      <c r="B23" s="12" t="s">
        <v>41</v>
      </c>
      <c r="C23" s="12" t="s">
        <v>42</v>
      </c>
      <c r="D23" s="12" t="s">
        <v>43</v>
      </c>
      <c r="E23" s="13" t="s">
        <v>45</v>
      </c>
      <c r="F23" s="12" t="s">
        <v>46</v>
      </c>
    </row>
    <row r="24" spans="1:7" ht="15.75" customHeight="1">
      <c r="A24" s="59" t="s">
        <v>32</v>
      </c>
      <c r="B24" s="59" t="s">
        <v>8</v>
      </c>
      <c r="C24" s="59" t="s">
        <v>384</v>
      </c>
      <c r="D24" s="20" t="s">
        <v>283</v>
      </c>
      <c r="E24" s="16">
        <v>145</v>
      </c>
      <c r="F24" s="20">
        <v>21</v>
      </c>
      <c r="G24" s="5">
        <f>SUM(E24*F24)</f>
        <v>3045</v>
      </c>
    </row>
    <row r="25" spans="1:7" ht="15.75" customHeight="1">
      <c r="A25" s="19"/>
      <c r="B25" s="19"/>
      <c r="C25" s="19"/>
      <c r="D25" s="19"/>
      <c r="E25" s="79"/>
      <c r="F25" s="19"/>
    </row>
    <row r="26" spans="1:7" ht="15.75" customHeight="1">
      <c r="A26" s="12" t="s">
        <v>40</v>
      </c>
      <c r="B26" s="12" t="s">
        <v>41</v>
      </c>
      <c r="C26" s="12" t="s">
        <v>42</v>
      </c>
      <c r="D26" s="12" t="s">
        <v>43</v>
      </c>
      <c r="E26" s="13" t="s">
        <v>45</v>
      </c>
      <c r="F26" s="12" t="s">
        <v>46</v>
      </c>
    </row>
    <row r="27" spans="1:7" ht="15.75" customHeight="1">
      <c r="A27" s="59" t="s">
        <v>32</v>
      </c>
      <c r="B27" s="59" t="s">
        <v>8</v>
      </c>
      <c r="C27" s="59" t="s">
        <v>389</v>
      </c>
      <c r="D27" s="20" t="s">
        <v>380</v>
      </c>
      <c r="E27" s="16">
        <v>85</v>
      </c>
      <c r="F27" s="20">
        <v>1</v>
      </c>
      <c r="G27" s="5">
        <f t="shared" ref="G27:G29" si="5">SUM(E27*F27)</f>
        <v>85</v>
      </c>
    </row>
    <row r="28" spans="1:7" ht="15.75" customHeight="1">
      <c r="A28" s="59" t="s">
        <v>32</v>
      </c>
      <c r="B28" s="59" t="s">
        <v>8</v>
      </c>
      <c r="C28" s="59" t="s">
        <v>389</v>
      </c>
      <c r="D28" s="20" t="s">
        <v>283</v>
      </c>
      <c r="E28" s="16">
        <v>85</v>
      </c>
      <c r="F28" s="20">
        <v>3</v>
      </c>
      <c r="G28" s="5">
        <f t="shared" si="5"/>
        <v>255</v>
      </c>
    </row>
    <row r="29" spans="1:7" ht="15.75" customHeight="1">
      <c r="A29" s="59" t="s">
        <v>32</v>
      </c>
      <c r="B29" s="59" t="s">
        <v>8</v>
      </c>
      <c r="C29" s="59" t="s">
        <v>389</v>
      </c>
      <c r="D29" s="20" t="s">
        <v>289</v>
      </c>
      <c r="E29" s="16">
        <v>85</v>
      </c>
      <c r="F29" s="59">
        <v>1</v>
      </c>
      <c r="G29" s="5">
        <f t="shared" si="5"/>
        <v>85</v>
      </c>
    </row>
    <row r="30" spans="1:7" ht="15.75" customHeight="1">
      <c r="A30" s="14"/>
      <c r="B30" s="14"/>
      <c r="C30" s="14"/>
      <c r="D30" s="14"/>
      <c r="E30" s="16"/>
      <c r="F30" s="14"/>
    </row>
    <row r="31" spans="1:7" ht="15.75" customHeight="1">
      <c r="A31" s="62"/>
      <c r="B31" s="62"/>
      <c r="C31" s="62"/>
      <c r="D31" s="62"/>
      <c r="E31" s="81"/>
      <c r="F31" s="62"/>
    </row>
    <row r="32" spans="1:7" ht="15.75" customHeight="1">
      <c r="A32" s="14"/>
      <c r="B32" s="14"/>
      <c r="C32" s="14"/>
      <c r="D32" s="14"/>
      <c r="E32" s="16"/>
      <c r="F32" s="14"/>
    </row>
    <row r="33" spans="1:9" ht="15.75" customHeight="1">
      <c r="A33" s="59" t="s">
        <v>32</v>
      </c>
      <c r="B33" s="59" t="s">
        <v>8</v>
      </c>
      <c r="C33" s="59" t="s">
        <v>424</v>
      </c>
      <c r="D33" s="20" t="s">
        <v>380</v>
      </c>
      <c r="E33" s="16">
        <v>80</v>
      </c>
      <c r="F33" s="20">
        <v>7</v>
      </c>
      <c r="G33" s="5">
        <f t="shared" ref="G33:G37" si="6">SUM(E33*F33)</f>
        <v>560</v>
      </c>
    </row>
    <row r="34" spans="1:9" ht="15.75" customHeight="1">
      <c r="A34" s="59" t="s">
        <v>32</v>
      </c>
      <c r="B34" s="59" t="s">
        <v>8</v>
      </c>
      <c r="C34" s="59" t="s">
        <v>424</v>
      </c>
      <c r="D34" s="20" t="s">
        <v>283</v>
      </c>
      <c r="E34" s="16">
        <v>80</v>
      </c>
      <c r="F34" s="20">
        <v>12</v>
      </c>
      <c r="G34" s="5">
        <f t="shared" si="6"/>
        <v>960</v>
      </c>
    </row>
    <row r="35" spans="1:9" ht="15.75" customHeight="1">
      <c r="A35" s="59" t="s">
        <v>32</v>
      </c>
      <c r="B35" s="59" t="s">
        <v>8</v>
      </c>
      <c r="C35" s="59" t="s">
        <v>424</v>
      </c>
      <c r="D35" s="20" t="s">
        <v>289</v>
      </c>
      <c r="E35" s="16">
        <v>80</v>
      </c>
      <c r="F35" s="59">
        <v>16</v>
      </c>
      <c r="G35" s="5">
        <f t="shared" si="6"/>
        <v>1280</v>
      </c>
    </row>
    <row r="36" spans="1:9" ht="15.75" customHeight="1">
      <c r="A36" s="59" t="s">
        <v>32</v>
      </c>
      <c r="B36" s="59" t="s">
        <v>8</v>
      </c>
      <c r="C36" s="59" t="s">
        <v>424</v>
      </c>
      <c r="D36" s="14" t="s">
        <v>291</v>
      </c>
      <c r="E36" s="16">
        <v>80</v>
      </c>
      <c r="F36" s="59">
        <v>7</v>
      </c>
      <c r="G36" s="5">
        <f t="shared" si="6"/>
        <v>560</v>
      </c>
    </row>
    <row r="37" spans="1:9" ht="15.75" customHeight="1">
      <c r="A37" s="59" t="s">
        <v>32</v>
      </c>
      <c r="B37" s="59" t="s">
        <v>8</v>
      </c>
      <c r="C37" s="59" t="s">
        <v>424</v>
      </c>
      <c r="D37" s="14" t="s">
        <v>293</v>
      </c>
      <c r="E37" s="16">
        <v>80</v>
      </c>
      <c r="F37" s="14">
        <v>3</v>
      </c>
      <c r="G37" s="5">
        <f t="shared" si="6"/>
        <v>240</v>
      </c>
    </row>
    <row r="38" spans="1:9" ht="15.75" customHeight="1">
      <c r="A38" s="63"/>
      <c r="B38" s="63"/>
      <c r="C38" s="63"/>
      <c r="D38" s="65"/>
      <c r="E38" s="79"/>
      <c r="F38" s="65"/>
    </row>
    <row r="39" spans="1:9" ht="15.75" customHeight="1">
      <c r="A39" s="63"/>
      <c r="B39" s="63"/>
      <c r="C39" s="63"/>
      <c r="D39" s="65"/>
      <c r="E39" s="79"/>
      <c r="F39" s="19" t="s">
        <v>17</v>
      </c>
      <c r="G39" s="18">
        <f>SUM(G1:G37)</f>
        <v>11030</v>
      </c>
    </row>
    <row r="40" spans="1:9" ht="15.75" customHeight="1">
      <c r="A40" s="19"/>
      <c r="B40" s="19"/>
      <c r="C40" s="19"/>
      <c r="D40" s="19"/>
      <c r="E40" s="79"/>
      <c r="F40" s="19"/>
    </row>
    <row r="41" spans="1:9" ht="15.75" customHeight="1">
      <c r="A41" s="19"/>
      <c r="B41" s="19"/>
      <c r="C41" s="19"/>
      <c r="D41" s="19"/>
      <c r="E41" s="77"/>
      <c r="F41" s="19" t="s">
        <v>16</v>
      </c>
      <c r="G41" s="2">
        <f>SUM(F1:F37)</f>
        <v>93</v>
      </c>
    </row>
    <row r="42" spans="1:9" ht="15.75" customHeight="1">
      <c r="A42" s="19"/>
      <c r="B42" s="19"/>
      <c r="C42" s="19"/>
      <c r="D42" s="19"/>
      <c r="E42" s="79"/>
      <c r="F42" s="19"/>
    </row>
    <row r="43" spans="1:9" ht="15.75" customHeight="1">
      <c r="A43" s="19"/>
      <c r="B43" s="19"/>
      <c r="C43" s="19"/>
      <c r="D43" s="19"/>
      <c r="E43" s="79"/>
      <c r="F43" s="19" t="s">
        <v>47</v>
      </c>
      <c r="G43" s="18">
        <f>SUM(G39/G41)</f>
        <v>118.60215053763442</v>
      </c>
    </row>
    <row r="44" spans="1:9" ht="15.75" customHeight="1">
      <c r="A44" s="63"/>
      <c r="B44" s="63"/>
      <c r="C44" s="63"/>
      <c r="D44" s="65"/>
      <c r="E44" s="79"/>
      <c r="F44" s="82"/>
      <c r="I44" s="18"/>
    </row>
    <row r="45" spans="1:9" ht="15.75" customHeight="1">
      <c r="A45" s="63"/>
      <c r="B45" s="63"/>
      <c r="C45" s="63"/>
      <c r="D45" s="65"/>
      <c r="E45" s="128"/>
      <c r="F45" s="19"/>
    </row>
    <row r="46" spans="1:9" ht="15.75" customHeight="1">
      <c r="A46" s="63"/>
      <c r="B46" s="63"/>
      <c r="C46" s="63"/>
      <c r="D46" s="65"/>
      <c r="E46" s="82"/>
      <c r="F46" s="19"/>
    </row>
    <row r="47" spans="1:9" ht="15.75" customHeight="1">
      <c r="A47" s="63"/>
      <c r="B47" s="63"/>
      <c r="C47" s="63"/>
      <c r="D47" s="19"/>
      <c r="E47" s="79"/>
      <c r="F47" s="19"/>
    </row>
    <row r="48" spans="1:9" ht="15.75" customHeight="1">
      <c r="A48" s="19"/>
      <c r="B48" s="19"/>
      <c r="C48" s="19"/>
      <c r="D48" s="19"/>
      <c r="E48" s="79"/>
      <c r="F48" s="19"/>
    </row>
    <row r="49" spans="1:6" ht="15.75" customHeight="1">
      <c r="A49" s="63"/>
      <c r="B49" s="63"/>
      <c r="C49" s="19"/>
      <c r="D49" s="65"/>
      <c r="E49" s="128"/>
      <c r="F49" s="65"/>
    </row>
    <row r="50" spans="1:6" ht="15.75" customHeight="1">
      <c r="A50" s="63"/>
      <c r="B50" s="63"/>
      <c r="C50" s="19"/>
      <c r="D50" s="65"/>
      <c r="E50" s="128"/>
      <c r="F50" s="63"/>
    </row>
    <row r="51" spans="1:6" ht="15.75" customHeight="1">
      <c r="A51" s="63"/>
      <c r="B51" s="63"/>
      <c r="C51" s="19"/>
      <c r="D51" s="65"/>
      <c r="E51" s="128"/>
      <c r="F51" s="65"/>
    </row>
    <row r="52" spans="1:6" ht="15.75" customHeight="1">
      <c r="A52" s="63"/>
      <c r="B52" s="63"/>
      <c r="C52" s="19"/>
      <c r="D52" s="65"/>
      <c r="E52" s="82"/>
      <c r="F52" s="65"/>
    </row>
    <row r="53" spans="1:6">
      <c r="A53" s="63"/>
      <c r="B53" s="63"/>
      <c r="C53" s="63"/>
      <c r="D53" s="19"/>
      <c r="E53" s="79"/>
      <c r="F53" s="65"/>
    </row>
    <row r="54" spans="1:6">
      <c r="A54" s="19"/>
      <c r="B54" s="19"/>
      <c r="C54" s="19"/>
      <c r="D54" s="19"/>
      <c r="E54" s="79"/>
      <c r="F54" s="19"/>
    </row>
    <row r="55" spans="1:6">
      <c r="A55" s="63"/>
      <c r="B55" s="63"/>
      <c r="C55" s="19"/>
      <c r="D55" s="65"/>
      <c r="E55" s="128"/>
      <c r="F55" s="65"/>
    </row>
    <row r="56" spans="1:6">
      <c r="A56" s="63"/>
      <c r="B56" s="63"/>
      <c r="C56" s="19"/>
      <c r="D56" s="65"/>
      <c r="E56" s="128"/>
      <c r="F56" s="63"/>
    </row>
    <row r="57" spans="1:6">
      <c r="A57" s="63"/>
      <c r="B57" s="63"/>
      <c r="C57" s="63"/>
      <c r="D57" s="65"/>
      <c r="E57" s="82"/>
      <c r="F57" s="19"/>
    </row>
    <row r="58" spans="1:6">
      <c r="A58" s="63"/>
      <c r="B58" s="63"/>
      <c r="C58" s="63"/>
      <c r="D58" s="19"/>
      <c r="E58" s="79"/>
      <c r="F58" s="19"/>
    </row>
    <row r="59" spans="1:6">
      <c r="A59" s="19"/>
      <c r="B59" s="19"/>
      <c r="C59" s="19"/>
      <c r="D59" s="19"/>
      <c r="E59" s="79"/>
      <c r="F59" s="19"/>
    </row>
    <row r="60" spans="1:6">
      <c r="A60" s="63"/>
      <c r="B60" s="63"/>
      <c r="C60" s="19"/>
      <c r="D60" s="65"/>
      <c r="E60" s="82"/>
      <c r="F60" s="65"/>
    </row>
    <row r="61" spans="1:6">
      <c r="A61" s="63"/>
      <c r="B61" s="63"/>
      <c r="C61" s="19"/>
      <c r="D61" s="19"/>
      <c r="E61" s="82"/>
      <c r="F61" s="63"/>
    </row>
    <row r="62" spans="1:6">
      <c r="A62" s="63"/>
      <c r="B62" s="63"/>
      <c r="C62" s="19"/>
      <c r="D62" s="19"/>
      <c r="E62" s="82"/>
      <c r="F62" s="65"/>
    </row>
    <row r="63" spans="1:6">
      <c r="A63" s="63"/>
      <c r="B63" s="63"/>
      <c r="C63" s="19"/>
      <c r="D63" s="65"/>
      <c r="E63" s="82"/>
      <c r="F63" s="65"/>
    </row>
    <row r="64" spans="1:6">
      <c r="A64" s="63"/>
      <c r="B64" s="63"/>
      <c r="C64" s="63"/>
      <c r="D64" s="65"/>
      <c r="E64" s="82"/>
      <c r="F64" s="19"/>
    </row>
    <row r="65" spans="1:6">
      <c r="A65" s="63"/>
      <c r="B65" s="63"/>
      <c r="C65" s="63"/>
      <c r="D65" s="19"/>
      <c r="E65" s="79"/>
      <c r="F65" s="19"/>
    </row>
    <row r="66" spans="1:6">
      <c r="A66" s="19"/>
      <c r="B66" s="19"/>
      <c r="C66" s="19"/>
      <c r="D66" s="19"/>
      <c r="E66" s="79"/>
      <c r="F66" s="19"/>
    </row>
    <row r="67" spans="1:6">
      <c r="A67" s="63"/>
      <c r="B67" s="63"/>
      <c r="C67" s="19"/>
      <c r="D67" s="65"/>
      <c r="E67" s="82"/>
      <c r="F67" s="65"/>
    </row>
    <row r="68" spans="1:6">
      <c r="A68" s="63"/>
      <c r="B68" s="63"/>
      <c r="C68" s="19"/>
      <c r="D68" s="19"/>
      <c r="E68" s="82"/>
      <c r="F68" s="63"/>
    </row>
    <row r="69" spans="1:6">
      <c r="A69" s="63"/>
      <c r="B69" s="63"/>
      <c r="C69" s="63"/>
      <c r="D69" s="65"/>
      <c r="E69" s="82"/>
      <c r="F69" s="19"/>
    </row>
    <row r="70" spans="1:6">
      <c r="A70" s="63"/>
      <c r="B70" s="63"/>
      <c r="C70" s="63"/>
      <c r="D70" s="19"/>
      <c r="E70" s="79"/>
      <c r="F70" s="19"/>
    </row>
    <row r="71" spans="1:6">
      <c r="A71" s="19"/>
      <c r="B71" s="19"/>
      <c r="C71" s="19"/>
      <c r="D71" s="19"/>
      <c r="E71" s="79"/>
      <c r="F71" s="19"/>
    </row>
    <row r="72" spans="1:6">
      <c r="A72" s="22"/>
      <c r="B72" s="22"/>
      <c r="C72" s="22"/>
      <c r="D72" s="22"/>
      <c r="E72" s="22"/>
      <c r="F72" s="22"/>
    </row>
    <row r="73" spans="1:6">
      <c r="A73" s="22"/>
      <c r="B73" s="22"/>
      <c r="C73" s="22"/>
      <c r="D73" s="22"/>
      <c r="E73" s="22"/>
      <c r="F73" s="22"/>
    </row>
    <row r="74" spans="1:6">
      <c r="A74" s="88"/>
      <c r="B74" s="88"/>
      <c r="C74" s="88"/>
      <c r="D74" s="88"/>
      <c r="E74" s="129"/>
      <c r="F74" s="88"/>
    </row>
    <row r="75" spans="1:6">
      <c r="A75" s="63"/>
      <c r="B75" s="63"/>
      <c r="C75" s="63"/>
      <c r="D75" s="65"/>
      <c r="E75" s="128"/>
      <c r="F75" s="65"/>
    </row>
    <row r="76" spans="1:6">
      <c r="A76" s="63"/>
      <c r="B76" s="63"/>
      <c r="C76" s="63"/>
      <c r="D76" s="65"/>
      <c r="E76" s="128"/>
      <c r="F76" s="65"/>
    </row>
    <row r="77" spans="1:6">
      <c r="A77" s="63"/>
      <c r="B77" s="63"/>
      <c r="C77" s="19"/>
      <c r="D77" s="65"/>
      <c r="E77" s="82"/>
      <c r="F77" s="65"/>
    </row>
    <row r="78" spans="1:6">
      <c r="A78" s="63"/>
      <c r="B78" s="63"/>
      <c r="C78" s="63"/>
      <c r="D78" s="19"/>
      <c r="E78" s="79"/>
      <c r="F78" s="65"/>
    </row>
    <row r="79" spans="1:6">
      <c r="A79" s="19"/>
      <c r="B79" s="19"/>
      <c r="C79" s="19"/>
      <c r="D79" s="19"/>
      <c r="E79" s="79"/>
      <c r="F79" s="19"/>
    </row>
    <row r="80" spans="1:6">
      <c r="A80" s="63"/>
      <c r="B80" s="63"/>
      <c r="C80" s="19"/>
      <c r="D80" s="65"/>
      <c r="E80" s="128"/>
      <c r="F80" s="65"/>
    </row>
    <row r="81" spans="1:6">
      <c r="A81" s="63"/>
      <c r="B81" s="63"/>
      <c r="C81" s="19"/>
      <c r="D81" s="65"/>
      <c r="E81" s="128"/>
      <c r="F81" s="63"/>
    </row>
    <row r="82" spans="1:6">
      <c r="A82" s="63"/>
      <c r="B82" s="63"/>
      <c r="C82" s="65"/>
      <c r="D82" s="65"/>
      <c r="E82" s="64"/>
      <c r="F82" s="65"/>
    </row>
    <row r="83" spans="1:6">
      <c r="A83" s="63"/>
      <c r="B83" s="63"/>
      <c r="C83" s="65"/>
      <c r="D83" s="65"/>
      <c r="E83" s="64"/>
      <c r="F83" s="65"/>
    </row>
    <row r="84" spans="1:6">
      <c r="A84" s="63"/>
      <c r="B84" s="63"/>
      <c r="C84" s="65"/>
      <c r="D84" s="65"/>
      <c r="E84" s="64"/>
      <c r="F84" s="65"/>
    </row>
    <row r="85" spans="1:6">
      <c r="A85" s="88"/>
      <c r="B85" s="88"/>
      <c r="C85" s="88"/>
      <c r="D85" s="88"/>
      <c r="E85" s="129"/>
      <c r="F85" s="88"/>
    </row>
    <row r="86" spans="1:6">
      <c r="A86" s="63"/>
      <c r="B86" s="63"/>
      <c r="C86" s="63"/>
      <c r="D86" s="65"/>
      <c r="E86" s="82"/>
      <c r="F86" s="65"/>
    </row>
    <row r="87" spans="1:6">
      <c r="A87" s="63"/>
      <c r="B87" s="63"/>
      <c r="C87" s="63"/>
      <c r="D87" s="65"/>
      <c r="E87" s="82"/>
      <c r="F87" s="65"/>
    </row>
    <row r="88" spans="1:6">
      <c r="A88" s="63"/>
      <c r="B88" s="63"/>
      <c r="C88" s="63"/>
      <c r="D88" s="65"/>
      <c r="E88" s="82"/>
      <c r="F88" s="63"/>
    </row>
    <row r="89" spans="1:6">
      <c r="A89" s="63"/>
      <c r="B89" s="63"/>
      <c r="C89" s="63"/>
      <c r="D89" s="65"/>
      <c r="E89" s="82"/>
      <c r="F89" s="65"/>
    </row>
    <row r="90" spans="1:6">
      <c r="A90" s="63"/>
      <c r="B90" s="63"/>
      <c r="C90" s="63"/>
      <c r="D90" s="65"/>
      <c r="E90" s="79"/>
      <c r="F90" s="19"/>
    </row>
    <row r="91" spans="1:6">
      <c r="A91" s="63"/>
      <c r="B91" s="63"/>
      <c r="C91" s="63"/>
      <c r="D91" s="65"/>
      <c r="E91" s="79"/>
      <c r="F91" s="82"/>
    </row>
    <row r="92" spans="1:6">
      <c r="A92" s="63"/>
      <c r="B92" s="63"/>
      <c r="C92" s="63"/>
      <c r="D92" s="65"/>
      <c r="E92" s="82"/>
      <c r="F92" s="65"/>
    </row>
    <row r="93" spans="1:6">
      <c r="A93" s="63"/>
      <c r="B93" s="63"/>
      <c r="C93" s="63"/>
      <c r="D93" s="65"/>
      <c r="E93" s="82"/>
      <c r="F93" s="65"/>
    </row>
    <row r="94" spans="1:6">
      <c r="A94" s="63"/>
      <c r="B94" s="63"/>
      <c r="C94" s="63"/>
      <c r="D94" s="65"/>
      <c r="E94" s="82"/>
      <c r="F94" s="63"/>
    </row>
    <row r="95" spans="1:6">
      <c r="A95" s="63"/>
      <c r="B95" s="63"/>
      <c r="C95" s="63"/>
      <c r="D95" s="65"/>
      <c r="E95" s="79"/>
      <c r="F95" s="82"/>
    </row>
    <row r="96" spans="1:6">
      <c r="A96" s="63"/>
      <c r="B96" s="63"/>
      <c r="C96" s="63"/>
      <c r="D96" s="65"/>
      <c r="E96" s="79"/>
      <c r="F96" s="19"/>
    </row>
    <row r="97" spans="1:6">
      <c r="A97" s="63"/>
      <c r="B97" s="63"/>
      <c r="C97" s="63"/>
      <c r="D97" s="65"/>
      <c r="E97" s="79"/>
      <c r="F97" s="82"/>
    </row>
    <row r="98" spans="1:6">
      <c r="A98" s="63"/>
      <c r="B98" s="63"/>
      <c r="C98" s="63"/>
      <c r="D98" s="65"/>
      <c r="E98" s="82"/>
      <c r="F98" s="65"/>
    </row>
    <row r="99" spans="1:6">
      <c r="A99" s="22"/>
      <c r="B99" s="22"/>
      <c r="C99" s="22"/>
      <c r="D99" s="22"/>
      <c r="E99" s="22"/>
      <c r="F99" s="22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8"/>
  <sheetViews>
    <sheetView workbookViewId="0">
      <selection activeCell="F7" sqref="F7"/>
    </sheetView>
  </sheetViews>
  <sheetFormatPr defaultColWidth="12.6640625" defaultRowHeight="15"/>
  <cols>
    <col min="1" max="6" width="18.77734375" customWidth="1"/>
  </cols>
  <sheetData>
    <row r="1" spans="1:12" ht="15.75" customHeight="1">
      <c r="A1" s="12" t="s">
        <v>40</v>
      </c>
      <c r="B1" s="12" t="s">
        <v>41</v>
      </c>
      <c r="C1" s="12" t="s">
        <v>42</v>
      </c>
      <c r="D1" s="12" t="s">
        <v>43</v>
      </c>
      <c r="E1" s="13" t="s">
        <v>45</v>
      </c>
      <c r="F1" s="12" t="s">
        <v>46</v>
      </c>
      <c r="G1" s="12" t="s">
        <v>412</v>
      </c>
      <c r="I1" s="58" t="s">
        <v>4</v>
      </c>
      <c r="J1" s="58" t="s">
        <v>1</v>
      </c>
      <c r="K1" s="58" t="s">
        <v>2</v>
      </c>
      <c r="L1" s="58" t="s">
        <v>3</v>
      </c>
    </row>
    <row r="2" spans="1:12" ht="15.75" customHeight="1">
      <c r="A2" s="14" t="s">
        <v>171</v>
      </c>
      <c r="B2" s="14" t="s">
        <v>438</v>
      </c>
      <c r="C2" s="14" t="s">
        <v>389</v>
      </c>
      <c r="D2" s="14" t="s">
        <v>380</v>
      </c>
      <c r="E2" s="16">
        <v>40</v>
      </c>
      <c r="F2" s="14">
        <v>1</v>
      </c>
      <c r="G2" s="5">
        <f t="shared" ref="G2:G29" si="0">SUM(E2*F2)</f>
        <v>40</v>
      </c>
      <c r="I2" s="2" t="s">
        <v>126</v>
      </c>
      <c r="J2" s="2" t="s">
        <v>7</v>
      </c>
      <c r="K2" s="2">
        <f t="shared" ref="K2:L2" si="1">SUM(F180:F183,F210:F214,F218:F222,F226:F236)</f>
        <v>58</v>
      </c>
      <c r="L2" s="18">
        <f t="shared" si="1"/>
        <v>5775.75</v>
      </c>
    </row>
    <row r="3" spans="1:12" ht="15.75" customHeight="1">
      <c r="A3" s="14" t="s">
        <v>171</v>
      </c>
      <c r="B3" s="14" t="s">
        <v>438</v>
      </c>
      <c r="C3" s="14" t="s">
        <v>389</v>
      </c>
      <c r="D3" s="14" t="s">
        <v>283</v>
      </c>
      <c r="E3" s="16">
        <v>40</v>
      </c>
      <c r="F3" s="14">
        <v>1</v>
      </c>
      <c r="G3" s="5">
        <f t="shared" si="0"/>
        <v>40</v>
      </c>
      <c r="I3" s="2" t="s">
        <v>126</v>
      </c>
      <c r="J3" s="2" t="s">
        <v>8</v>
      </c>
      <c r="K3" s="2">
        <f t="shared" ref="K3:L3" si="2">SUM(F2:F29,F32:F61,F65:F136,F140:F147,F151:F167,F171:F173,F176,F240:F244,F248:F255,F259:F272,F276:F283,F287:F306,F311:F313,F317:F319,F323:F335,F339,F348:F392)</f>
        <v>911</v>
      </c>
      <c r="L3" s="18">
        <f t="shared" si="2"/>
        <v>54658.96</v>
      </c>
    </row>
    <row r="4" spans="1:12" ht="15.75" customHeight="1">
      <c r="A4" s="14" t="s">
        <v>490</v>
      </c>
      <c r="B4" s="14" t="s">
        <v>438</v>
      </c>
      <c r="C4" s="14" t="s">
        <v>389</v>
      </c>
      <c r="D4" s="14">
        <v>1</v>
      </c>
      <c r="E4" s="16">
        <v>50</v>
      </c>
      <c r="F4" s="14">
        <v>1</v>
      </c>
      <c r="G4" s="5">
        <f t="shared" si="0"/>
        <v>50</v>
      </c>
      <c r="I4" s="2" t="s">
        <v>126</v>
      </c>
      <c r="J4" s="2" t="s">
        <v>10</v>
      </c>
      <c r="K4" s="2">
        <f t="shared" ref="K4:L4" si="3">SUM(F189:F202,F206,F343:F344)</f>
        <v>35</v>
      </c>
      <c r="L4" s="18">
        <f t="shared" si="3"/>
        <v>1020.5</v>
      </c>
    </row>
    <row r="5" spans="1:12" ht="15.75" customHeight="1">
      <c r="A5" s="14" t="s">
        <v>491</v>
      </c>
      <c r="B5" s="14" t="s">
        <v>438</v>
      </c>
      <c r="C5" s="14" t="s">
        <v>389</v>
      </c>
      <c r="D5" s="14" t="s">
        <v>380</v>
      </c>
      <c r="E5" s="16">
        <v>60</v>
      </c>
      <c r="F5" s="14">
        <v>1</v>
      </c>
      <c r="G5" s="5">
        <f t="shared" si="0"/>
        <v>60</v>
      </c>
    </row>
    <row r="6" spans="1:12" ht="15.75" customHeight="1">
      <c r="A6" s="14" t="s">
        <v>491</v>
      </c>
      <c r="B6" s="14" t="s">
        <v>438</v>
      </c>
      <c r="C6" s="14" t="s">
        <v>389</v>
      </c>
      <c r="D6" s="14" t="s">
        <v>283</v>
      </c>
      <c r="E6" s="16">
        <v>55</v>
      </c>
      <c r="F6" s="14">
        <v>1</v>
      </c>
      <c r="G6" s="5">
        <f t="shared" si="0"/>
        <v>55</v>
      </c>
      <c r="K6" s="2" t="s">
        <v>381</v>
      </c>
      <c r="L6" s="2" t="s">
        <v>382</v>
      </c>
    </row>
    <row r="7" spans="1:12" ht="15.75" customHeight="1">
      <c r="A7" s="14" t="s">
        <v>491</v>
      </c>
      <c r="B7" s="14" t="s">
        <v>438</v>
      </c>
      <c r="C7" s="14" t="s">
        <v>389</v>
      </c>
      <c r="D7" s="14" t="s">
        <v>289</v>
      </c>
      <c r="E7" s="16">
        <v>59</v>
      </c>
      <c r="F7" s="14">
        <v>2</v>
      </c>
      <c r="G7" s="5">
        <f t="shared" si="0"/>
        <v>118</v>
      </c>
      <c r="K7" s="2">
        <f t="shared" ref="K7:L7" si="4">SUM(K2:K4)</f>
        <v>1004</v>
      </c>
      <c r="L7" s="18">
        <f t="shared" si="4"/>
        <v>61455.21</v>
      </c>
    </row>
    <row r="8" spans="1:12" ht="15.75" customHeight="1">
      <c r="A8" s="14" t="s">
        <v>491</v>
      </c>
      <c r="B8" s="14" t="s">
        <v>438</v>
      </c>
      <c r="C8" s="14" t="s">
        <v>389</v>
      </c>
      <c r="D8" s="14" t="s">
        <v>291</v>
      </c>
      <c r="E8" s="16">
        <v>60</v>
      </c>
      <c r="F8" s="14">
        <v>1</v>
      </c>
      <c r="G8" s="5">
        <f t="shared" si="0"/>
        <v>60</v>
      </c>
    </row>
    <row r="9" spans="1:12" ht="15.75" customHeight="1">
      <c r="A9" s="14" t="s">
        <v>116</v>
      </c>
      <c r="B9" s="14" t="s">
        <v>438</v>
      </c>
      <c r="C9" s="14" t="s">
        <v>389</v>
      </c>
      <c r="D9" s="14" t="s">
        <v>380</v>
      </c>
      <c r="E9" s="16">
        <v>30</v>
      </c>
      <c r="F9" s="14">
        <v>3</v>
      </c>
      <c r="G9" s="5">
        <f t="shared" si="0"/>
        <v>90</v>
      </c>
    </row>
    <row r="10" spans="1:12" ht="15.75" customHeight="1">
      <c r="A10" s="14" t="s">
        <v>116</v>
      </c>
      <c r="B10" s="14" t="s">
        <v>438</v>
      </c>
      <c r="C10" s="14" t="s">
        <v>389</v>
      </c>
      <c r="D10" s="14" t="s">
        <v>380</v>
      </c>
      <c r="E10" s="16">
        <v>35</v>
      </c>
      <c r="F10" s="14">
        <v>8</v>
      </c>
      <c r="G10" s="5">
        <f t="shared" si="0"/>
        <v>280</v>
      </c>
    </row>
    <row r="11" spans="1:12" ht="15.75" customHeight="1">
      <c r="A11" s="14" t="s">
        <v>116</v>
      </c>
      <c r="B11" s="14" t="s">
        <v>438</v>
      </c>
      <c r="C11" s="14" t="s">
        <v>389</v>
      </c>
      <c r="D11" s="14" t="s">
        <v>380</v>
      </c>
      <c r="E11" s="16">
        <v>40</v>
      </c>
      <c r="F11" s="14">
        <v>2</v>
      </c>
      <c r="G11" s="5">
        <f t="shared" si="0"/>
        <v>80</v>
      </c>
      <c r="K11" s="2" t="s">
        <v>383</v>
      </c>
    </row>
    <row r="12" spans="1:12" ht="15.75" customHeight="1">
      <c r="A12" s="14" t="s">
        <v>116</v>
      </c>
      <c r="B12" s="14" t="s">
        <v>438</v>
      </c>
      <c r="C12" s="14" t="s">
        <v>389</v>
      </c>
      <c r="D12" s="14" t="s">
        <v>283</v>
      </c>
      <c r="E12" s="16">
        <v>20</v>
      </c>
      <c r="F12" s="14">
        <v>1</v>
      </c>
      <c r="G12" s="5">
        <f t="shared" si="0"/>
        <v>20</v>
      </c>
    </row>
    <row r="13" spans="1:12" ht="15.75" customHeight="1">
      <c r="A13" s="14" t="s">
        <v>116</v>
      </c>
      <c r="B13" s="14" t="s">
        <v>438</v>
      </c>
      <c r="C13" s="14" t="s">
        <v>389</v>
      </c>
      <c r="D13" s="14" t="s">
        <v>283</v>
      </c>
      <c r="E13" s="16">
        <v>30</v>
      </c>
      <c r="F13" s="14">
        <v>13</v>
      </c>
      <c r="G13" s="5">
        <f t="shared" si="0"/>
        <v>390</v>
      </c>
    </row>
    <row r="14" spans="1:12" ht="15.75" customHeight="1">
      <c r="A14" s="14" t="s">
        <v>116</v>
      </c>
      <c r="B14" s="14" t="s">
        <v>438</v>
      </c>
      <c r="C14" s="14" t="s">
        <v>389</v>
      </c>
      <c r="D14" s="14" t="s">
        <v>283</v>
      </c>
      <c r="E14" s="16">
        <v>35</v>
      </c>
      <c r="F14" s="14">
        <v>4</v>
      </c>
      <c r="G14" s="5">
        <f t="shared" si="0"/>
        <v>140</v>
      </c>
    </row>
    <row r="15" spans="1:12" ht="15.75" customHeight="1">
      <c r="A15" s="14" t="s">
        <v>116</v>
      </c>
      <c r="B15" s="14" t="s">
        <v>438</v>
      </c>
      <c r="C15" s="14" t="s">
        <v>389</v>
      </c>
      <c r="D15" s="14" t="s">
        <v>283</v>
      </c>
      <c r="E15" s="16">
        <v>40</v>
      </c>
      <c r="F15" s="14">
        <v>1</v>
      </c>
      <c r="G15" s="5">
        <f t="shared" si="0"/>
        <v>40</v>
      </c>
    </row>
    <row r="16" spans="1:12" ht="15.75" customHeight="1">
      <c r="A16" s="14" t="s">
        <v>116</v>
      </c>
      <c r="B16" s="14" t="s">
        <v>438</v>
      </c>
      <c r="C16" s="14" t="s">
        <v>389</v>
      </c>
      <c r="D16" s="14" t="s">
        <v>289</v>
      </c>
      <c r="E16" s="16">
        <v>30</v>
      </c>
      <c r="F16" s="14">
        <v>3</v>
      </c>
      <c r="G16" s="5">
        <f t="shared" si="0"/>
        <v>90</v>
      </c>
    </row>
    <row r="17" spans="1:7" ht="15.75" customHeight="1">
      <c r="A17" s="14" t="s">
        <v>116</v>
      </c>
      <c r="B17" s="14" t="s">
        <v>438</v>
      </c>
      <c r="C17" s="14" t="s">
        <v>389</v>
      </c>
      <c r="D17" s="14" t="s">
        <v>289</v>
      </c>
      <c r="E17" s="16">
        <v>35</v>
      </c>
      <c r="F17" s="14">
        <v>2</v>
      </c>
      <c r="G17" s="5">
        <f t="shared" si="0"/>
        <v>70</v>
      </c>
    </row>
    <row r="18" spans="1:7" ht="15.75" customHeight="1">
      <c r="A18" s="14" t="s">
        <v>116</v>
      </c>
      <c r="B18" s="14" t="s">
        <v>438</v>
      </c>
      <c r="C18" s="14" t="s">
        <v>389</v>
      </c>
      <c r="D18" s="14" t="s">
        <v>289</v>
      </c>
      <c r="E18" s="16">
        <v>40</v>
      </c>
      <c r="F18" s="14">
        <v>2</v>
      </c>
      <c r="G18" s="5">
        <f t="shared" si="0"/>
        <v>80</v>
      </c>
    </row>
    <row r="19" spans="1:7" ht="15.75" customHeight="1">
      <c r="A19" s="14" t="s">
        <v>116</v>
      </c>
      <c r="B19" s="14" t="s">
        <v>438</v>
      </c>
      <c r="C19" s="14" t="s">
        <v>389</v>
      </c>
      <c r="D19" s="14" t="s">
        <v>291</v>
      </c>
      <c r="E19" s="16">
        <v>30</v>
      </c>
      <c r="F19" s="14">
        <v>1</v>
      </c>
      <c r="G19" s="5">
        <f t="shared" si="0"/>
        <v>30</v>
      </c>
    </row>
    <row r="20" spans="1:7" ht="15.75" customHeight="1">
      <c r="A20" s="14" t="s">
        <v>116</v>
      </c>
      <c r="B20" s="14" t="s">
        <v>438</v>
      </c>
      <c r="C20" s="14" t="s">
        <v>389</v>
      </c>
      <c r="D20" s="14" t="s">
        <v>291</v>
      </c>
      <c r="E20" s="16">
        <v>35</v>
      </c>
      <c r="F20" s="14">
        <v>2</v>
      </c>
      <c r="G20" s="5">
        <f t="shared" si="0"/>
        <v>70</v>
      </c>
    </row>
    <row r="21" spans="1:7" ht="15.75" customHeight="1">
      <c r="A21" s="14" t="s">
        <v>116</v>
      </c>
      <c r="B21" s="14" t="s">
        <v>438</v>
      </c>
      <c r="C21" s="14" t="s">
        <v>389</v>
      </c>
      <c r="D21" s="14" t="s">
        <v>291</v>
      </c>
      <c r="E21" s="16">
        <v>40</v>
      </c>
      <c r="F21" s="14">
        <v>2</v>
      </c>
      <c r="G21" s="5">
        <f t="shared" si="0"/>
        <v>80</v>
      </c>
    </row>
    <row r="22" spans="1:7" ht="15.75" customHeight="1">
      <c r="A22" s="14" t="s">
        <v>116</v>
      </c>
      <c r="B22" s="14" t="s">
        <v>438</v>
      </c>
      <c r="C22" s="14" t="s">
        <v>389</v>
      </c>
      <c r="D22" s="14" t="s">
        <v>293</v>
      </c>
      <c r="E22" s="16">
        <v>30</v>
      </c>
      <c r="F22" s="14">
        <v>2</v>
      </c>
      <c r="G22" s="5">
        <f t="shared" si="0"/>
        <v>60</v>
      </c>
    </row>
    <row r="23" spans="1:7" ht="15.75" customHeight="1">
      <c r="A23" s="14" t="s">
        <v>13</v>
      </c>
      <c r="B23" s="14" t="s">
        <v>438</v>
      </c>
      <c r="C23" s="14" t="s">
        <v>389</v>
      </c>
      <c r="D23" s="14" t="s">
        <v>283</v>
      </c>
      <c r="E23" s="16">
        <v>70</v>
      </c>
      <c r="F23" s="14">
        <v>5</v>
      </c>
      <c r="G23" s="5">
        <f t="shared" si="0"/>
        <v>350</v>
      </c>
    </row>
    <row r="24" spans="1:7" ht="15.75" customHeight="1">
      <c r="A24" s="14" t="s">
        <v>492</v>
      </c>
      <c r="B24" s="14" t="s">
        <v>438</v>
      </c>
      <c r="C24" s="14" t="s">
        <v>389</v>
      </c>
      <c r="D24" s="14" t="s">
        <v>283</v>
      </c>
      <c r="E24" s="16">
        <v>55</v>
      </c>
      <c r="F24" s="14">
        <v>1</v>
      </c>
      <c r="G24" s="5">
        <f t="shared" si="0"/>
        <v>55</v>
      </c>
    </row>
    <row r="25" spans="1:7" ht="15.75" customHeight="1">
      <c r="A25" s="14" t="s">
        <v>493</v>
      </c>
      <c r="B25" s="14" t="s">
        <v>438</v>
      </c>
      <c r="C25" s="14" t="s">
        <v>389</v>
      </c>
      <c r="D25" s="14">
        <v>4</v>
      </c>
      <c r="E25" s="16">
        <v>35</v>
      </c>
      <c r="F25" s="14">
        <v>2</v>
      </c>
      <c r="G25" s="5">
        <f t="shared" si="0"/>
        <v>70</v>
      </c>
    </row>
    <row r="26" spans="1:7" ht="15.75" customHeight="1">
      <c r="A26" s="14" t="s">
        <v>493</v>
      </c>
      <c r="B26" s="14" t="s">
        <v>438</v>
      </c>
      <c r="C26" s="14" t="s">
        <v>389</v>
      </c>
      <c r="D26" s="14">
        <v>6</v>
      </c>
      <c r="E26" s="16">
        <v>35</v>
      </c>
      <c r="F26" s="14">
        <v>7</v>
      </c>
      <c r="G26" s="5">
        <f t="shared" si="0"/>
        <v>245</v>
      </c>
    </row>
    <row r="27" spans="1:7" ht="15.75" customHeight="1">
      <c r="A27" s="14" t="s">
        <v>493</v>
      </c>
      <c r="B27" s="14" t="s">
        <v>438</v>
      </c>
      <c r="C27" s="14" t="s">
        <v>389</v>
      </c>
      <c r="D27" s="14" t="s">
        <v>291</v>
      </c>
      <c r="E27" s="16">
        <v>38</v>
      </c>
      <c r="F27" s="14">
        <v>1</v>
      </c>
      <c r="G27" s="5">
        <f t="shared" si="0"/>
        <v>38</v>
      </c>
    </row>
    <row r="28" spans="1:7" ht="15.75" customHeight="1">
      <c r="A28" s="14" t="s">
        <v>29</v>
      </c>
      <c r="B28" s="14" t="s">
        <v>438</v>
      </c>
      <c r="C28" s="14" t="s">
        <v>389</v>
      </c>
      <c r="D28" s="14" t="s">
        <v>380</v>
      </c>
      <c r="E28" s="23">
        <v>29.5</v>
      </c>
      <c r="F28" s="14">
        <v>2</v>
      </c>
      <c r="G28" s="18">
        <f t="shared" si="0"/>
        <v>59</v>
      </c>
    </row>
    <row r="29" spans="1:7" ht="15.75" customHeight="1">
      <c r="A29" s="14" t="s">
        <v>29</v>
      </c>
      <c r="B29" s="14" t="s">
        <v>438</v>
      </c>
      <c r="C29" s="14" t="s">
        <v>389</v>
      </c>
      <c r="D29" s="14" t="s">
        <v>283</v>
      </c>
      <c r="E29" s="23">
        <v>29.5</v>
      </c>
      <c r="F29" s="14">
        <v>7</v>
      </c>
      <c r="G29" s="18">
        <f t="shared" si="0"/>
        <v>206.5</v>
      </c>
    </row>
    <row r="32" spans="1:7" ht="15.75" customHeight="1">
      <c r="A32" s="14" t="s">
        <v>494</v>
      </c>
      <c r="B32" s="14" t="s">
        <v>438</v>
      </c>
      <c r="C32" s="14" t="s">
        <v>395</v>
      </c>
      <c r="D32" s="14" t="s">
        <v>293</v>
      </c>
      <c r="E32" s="16">
        <v>116</v>
      </c>
      <c r="F32" s="14">
        <v>1</v>
      </c>
      <c r="G32" s="5">
        <f t="shared" ref="G32:G61" si="5">SUM(E32*F32)</f>
        <v>116</v>
      </c>
    </row>
    <row r="33" spans="1:9" ht="15.75" customHeight="1">
      <c r="A33" s="14" t="s">
        <v>495</v>
      </c>
      <c r="B33" s="14" t="s">
        <v>438</v>
      </c>
      <c r="C33" s="14" t="s">
        <v>395</v>
      </c>
      <c r="D33" s="14" t="s">
        <v>380</v>
      </c>
      <c r="E33" s="16">
        <v>55</v>
      </c>
      <c r="F33" s="14">
        <v>2</v>
      </c>
      <c r="G33" s="5">
        <f t="shared" si="5"/>
        <v>110</v>
      </c>
    </row>
    <row r="34" spans="1:9" ht="15.75" customHeight="1">
      <c r="A34" s="14" t="s">
        <v>495</v>
      </c>
      <c r="B34" s="14" t="s">
        <v>438</v>
      </c>
      <c r="C34" s="14" t="s">
        <v>395</v>
      </c>
      <c r="D34" s="14" t="s">
        <v>380</v>
      </c>
      <c r="E34" s="16">
        <v>65</v>
      </c>
      <c r="F34" s="14">
        <v>1</v>
      </c>
      <c r="G34" s="5">
        <f t="shared" si="5"/>
        <v>65</v>
      </c>
      <c r="I34" s="18"/>
    </row>
    <row r="35" spans="1:9" ht="15.75" customHeight="1">
      <c r="A35" s="14" t="s">
        <v>495</v>
      </c>
      <c r="B35" s="14" t="s">
        <v>438</v>
      </c>
      <c r="C35" s="14" t="s">
        <v>395</v>
      </c>
      <c r="D35" s="14" t="s">
        <v>283</v>
      </c>
      <c r="E35" s="16">
        <v>60</v>
      </c>
      <c r="F35" s="14">
        <v>1</v>
      </c>
      <c r="G35" s="5">
        <f t="shared" si="5"/>
        <v>60</v>
      </c>
    </row>
    <row r="36" spans="1:9" ht="15.75" customHeight="1">
      <c r="A36" s="14" t="s">
        <v>495</v>
      </c>
      <c r="B36" s="14" t="s">
        <v>438</v>
      </c>
      <c r="C36" s="14" t="s">
        <v>395</v>
      </c>
      <c r="D36" s="14" t="s">
        <v>289</v>
      </c>
      <c r="E36" s="16">
        <v>45</v>
      </c>
      <c r="F36" s="14">
        <v>1</v>
      </c>
      <c r="G36" s="5">
        <f t="shared" si="5"/>
        <v>45</v>
      </c>
      <c r="I36" s="18"/>
    </row>
    <row r="37" spans="1:9" ht="15.75" customHeight="1">
      <c r="A37" s="14" t="s">
        <v>495</v>
      </c>
      <c r="B37" s="14" t="s">
        <v>438</v>
      </c>
      <c r="C37" s="14" t="s">
        <v>395</v>
      </c>
      <c r="D37" s="14" t="s">
        <v>293</v>
      </c>
      <c r="E37" s="16">
        <v>60</v>
      </c>
      <c r="F37" s="14">
        <v>1</v>
      </c>
      <c r="G37" s="5">
        <f t="shared" si="5"/>
        <v>60</v>
      </c>
    </row>
    <row r="38" spans="1:9" ht="15.75" customHeight="1">
      <c r="A38" s="14" t="s">
        <v>495</v>
      </c>
      <c r="B38" s="14" t="s">
        <v>438</v>
      </c>
      <c r="C38" s="14" t="s">
        <v>395</v>
      </c>
      <c r="D38" s="14" t="s">
        <v>293</v>
      </c>
      <c r="E38" s="16">
        <v>65</v>
      </c>
      <c r="F38" s="14">
        <v>1</v>
      </c>
      <c r="G38" s="5">
        <f t="shared" si="5"/>
        <v>65</v>
      </c>
    </row>
    <row r="39" spans="1:9" ht="15.75" customHeight="1">
      <c r="A39" s="14" t="s">
        <v>495</v>
      </c>
      <c r="B39" s="14" t="s">
        <v>438</v>
      </c>
      <c r="C39" s="14" t="s">
        <v>395</v>
      </c>
      <c r="D39" s="14" t="s">
        <v>297</v>
      </c>
      <c r="E39" s="16">
        <v>55</v>
      </c>
      <c r="F39" s="14">
        <v>1</v>
      </c>
      <c r="G39" s="5">
        <f t="shared" si="5"/>
        <v>55</v>
      </c>
    </row>
    <row r="40" spans="1:9" ht="15.75" customHeight="1">
      <c r="A40" s="14" t="s">
        <v>495</v>
      </c>
      <c r="B40" s="14" t="s">
        <v>438</v>
      </c>
      <c r="C40" s="14" t="s">
        <v>395</v>
      </c>
      <c r="D40" s="14" t="s">
        <v>297</v>
      </c>
      <c r="E40" s="16">
        <v>65</v>
      </c>
      <c r="F40" s="14">
        <v>1</v>
      </c>
      <c r="G40" s="5">
        <f t="shared" si="5"/>
        <v>65</v>
      </c>
    </row>
    <row r="41" spans="1:9" ht="15.75" customHeight="1">
      <c r="A41" s="14" t="s">
        <v>24</v>
      </c>
      <c r="B41" s="14" t="s">
        <v>438</v>
      </c>
      <c r="C41" s="14" t="s">
        <v>395</v>
      </c>
      <c r="D41" s="14" t="s">
        <v>380</v>
      </c>
      <c r="E41" s="16">
        <v>50</v>
      </c>
      <c r="F41" s="14">
        <v>1</v>
      </c>
      <c r="G41" s="5">
        <f t="shared" si="5"/>
        <v>50</v>
      </c>
    </row>
    <row r="42" spans="1:9" ht="15.75" customHeight="1">
      <c r="A42" s="14" t="s">
        <v>24</v>
      </c>
      <c r="B42" s="14" t="s">
        <v>438</v>
      </c>
      <c r="C42" s="14" t="s">
        <v>395</v>
      </c>
      <c r="D42" s="14" t="s">
        <v>283</v>
      </c>
      <c r="E42" s="16">
        <v>45</v>
      </c>
      <c r="F42" s="14">
        <v>1</v>
      </c>
      <c r="G42" s="5">
        <f t="shared" si="5"/>
        <v>45</v>
      </c>
    </row>
    <row r="43" spans="1:9" ht="15.75" customHeight="1">
      <c r="A43" s="14" t="s">
        <v>24</v>
      </c>
      <c r="B43" s="14" t="s">
        <v>438</v>
      </c>
      <c r="C43" s="14" t="s">
        <v>395</v>
      </c>
      <c r="D43" s="14" t="s">
        <v>283</v>
      </c>
      <c r="E43" s="16">
        <v>50</v>
      </c>
      <c r="F43" s="14">
        <v>1</v>
      </c>
      <c r="G43" s="5">
        <f t="shared" si="5"/>
        <v>50</v>
      </c>
    </row>
    <row r="44" spans="1:9" ht="15.75" customHeight="1">
      <c r="A44" s="14" t="s">
        <v>24</v>
      </c>
      <c r="B44" s="14" t="s">
        <v>438</v>
      </c>
      <c r="C44" s="14" t="s">
        <v>395</v>
      </c>
      <c r="D44" s="14" t="s">
        <v>289</v>
      </c>
      <c r="E44" s="16">
        <v>45</v>
      </c>
      <c r="F44" s="14">
        <v>3</v>
      </c>
      <c r="G44" s="5">
        <f t="shared" si="5"/>
        <v>135</v>
      </c>
      <c r="H44" s="19"/>
    </row>
    <row r="45" spans="1:9" ht="15.75" customHeight="1">
      <c r="A45" s="14" t="s">
        <v>24</v>
      </c>
      <c r="B45" s="14" t="s">
        <v>438</v>
      </c>
      <c r="C45" s="14" t="s">
        <v>395</v>
      </c>
      <c r="D45" s="14" t="s">
        <v>289</v>
      </c>
      <c r="E45" s="16">
        <v>50</v>
      </c>
      <c r="F45" s="14">
        <v>5</v>
      </c>
      <c r="G45" s="5">
        <f t="shared" si="5"/>
        <v>250</v>
      </c>
      <c r="H45" s="19"/>
    </row>
    <row r="46" spans="1:9" ht="15.75" customHeight="1">
      <c r="A46" s="14" t="s">
        <v>24</v>
      </c>
      <c r="B46" s="14" t="s">
        <v>438</v>
      </c>
      <c r="C46" s="14" t="s">
        <v>395</v>
      </c>
      <c r="D46" s="14" t="s">
        <v>291</v>
      </c>
      <c r="E46" s="16">
        <v>45</v>
      </c>
      <c r="F46" s="14">
        <v>1</v>
      </c>
      <c r="G46" s="5">
        <f t="shared" si="5"/>
        <v>45</v>
      </c>
      <c r="H46" s="19"/>
    </row>
    <row r="47" spans="1:9" ht="15.75" customHeight="1">
      <c r="A47" s="14" t="s">
        <v>24</v>
      </c>
      <c r="B47" s="14" t="s">
        <v>438</v>
      </c>
      <c r="C47" s="14" t="s">
        <v>395</v>
      </c>
      <c r="D47" s="14" t="s">
        <v>293</v>
      </c>
      <c r="E47" s="16">
        <v>45</v>
      </c>
      <c r="F47" s="14">
        <v>3</v>
      </c>
      <c r="G47" s="5">
        <f t="shared" si="5"/>
        <v>135</v>
      </c>
      <c r="H47" s="19"/>
    </row>
    <row r="48" spans="1:9" ht="15.75" customHeight="1">
      <c r="A48" s="14" t="s">
        <v>24</v>
      </c>
      <c r="B48" s="14" t="s">
        <v>438</v>
      </c>
      <c r="C48" s="14" t="s">
        <v>395</v>
      </c>
      <c r="D48" s="14" t="s">
        <v>293</v>
      </c>
      <c r="E48" s="16">
        <v>50</v>
      </c>
      <c r="F48" s="14">
        <v>1</v>
      </c>
      <c r="G48" s="5">
        <f t="shared" si="5"/>
        <v>50</v>
      </c>
    </row>
    <row r="49" spans="1:7" ht="15.75" customHeight="1">
      <c r="A49" s="14" t="s">
        <v>492</v>
      </c>
      <c r="B49" s="14" t="s">
        <v>438</v>
      </c>
      <c r="C49" s="14" t="s">
        <v>395</v>
      </c>
      <c r="D49" s="14" t="s">
        <v>289</v>
      </c>
      <c r="E49" s="16">
        <v>50</v>
      </c>
      <c r="F49" s="14">
        <v>2</v>
      </c>
      <c r="G49" s="5">
        <f t="shared" si="5"/>
        <v>100</v>
      </c>
    </row>
    <row r="50" spans="1:7" ht="15.75" customHeight="1">
      <c r="A50" s="14" t="s">
        <v>492</v>
      </c>
      <c r="B50" s="14" t="s">
        <v>438</v>
      </c>
      <c r="C50" s="14" t="s">
        <v>395</v>
      </c>
      <c r="D50" s="14" t="s">
        <v>291</v>
      </c>
      <c r="E50" s="16">
        <v>50</v>
      </c>
      <c r="F50" s="14">
        <v>1</v>
      </c>
      <c r="G50" s="5">
        <f t="shared" si="5"/>
        <v>50</v>
      </c>
    </row>
    <row r="51" spans="1:7" ht="15.75" customHeight="1">
      <c r="A51" s="14" t="s">
        <v>496</v>
      </c>
      <c r="B51" s="14" t="s">
        <v>438</v>
      </c>
      <c r="C51" s="14" t="s">
        <v>497</v>
      </c>
      <c r="D51" s="14">
        <v>6</v>
      </c>
      <c r="E51" s="16">
        <v>45</v>
      </c>
      <c r="F51" s="14">
        <v>1</v>
      </c>
      <c r="G51" s="5">
        <f t="shared" si="5"/>
        <v>45</v>
      </c>
    </row>
    <row r="52" spans="1:7" ht="15.75" customHeight="1">
      <c r="A52" s="14" t="s">
        <v>498</v>
      </c>
      <c r="B52" s="14" t="s">
        <v>438</v>
      </c>
      <c r="C52" s="14" t="s">
        <v>395</v>
      </c>
      <c r="D52" s="14">
        <v>4</v>
      </c>
      <c r="E52" s="16">
        <v>60</v>
      </c>
      <c r="F52" s="14">
        <v>1</v>
      </c>
      <c r="G52" s="5">
        <f t="shared" si="5"/>
        <v>60</v>
      </c>
    </row>
    <row r="53" spans="1:7">
      <c r="A53" s="14" t="s">
        <v>499</v>
      </c>
      <c r="B53" s="14" t="s">
        <v>438</v>
      </c>
      <c r="C53" s="14" t="s">
        <v>395</v>
      </c>
      <c r="D53" s="14" t="s">
        <v>380</v>
      </c>
      <c r="E53" s="16">
        <v>25</v>
      </c>
      <c r="F53" s="14">
        <v>1</v>
      </c>
      <c r="G53" s="5">
        <f t="shared" si="5"/>
        <v>25</v>
      </c>
    </row>
    <row r="54" spans="1:7">
      <c r="A54" s="14" t="s">
        <v>499</v>
      </c>
      <c r="B54" s="14" t="s">
        <v>438</v>
      </c>
      <c r="C54" s="14" t="s">
        <v>395</v>
      </c>
      <c r="D54" s="14" t="s">
        <v>283</v>
      </c>
      <c r="E54" s="16">
        <v>35</v>
      </c>
      <c r="F54" s="14">
        <v>1</v>
      </c>
      <c r="G54" s="5">
        <f t="shared" si="5"/>
        <v>35</v>
      </c>
    </row>
    <row r="55" spans="1:7">
      <c r="A55" s="14" t="s">
        <v>500</v>
      </c>
      <c r="B55" s="14" t="s">
        <v>438</v>
      </c>
      <c r="C55" s="14" t="s">
        <v>395</v>
      </c>
      <c r="D55" s="14" t="s">
        <v>380</v>
      </c>
      <c r="E55" s="16">
        <v>20</v>
      </c>
      <c r="F55" s="14">
        <v>1</v>
      </c>
      <c r="G55" s="5">
        <f t="shared" si="5"/>
        <v>20</v>
      </c>
    </row>
    <row r="56" spans="1:7">
      <c r="A56" s="14" t="s">
        <v>500</v>
      </c>
      <c r="B56" s="14" t="s">
        <v>438</v>
      </c>
      <c r="C56" s="14" t="s">
        <v>395</v>
      </c>
      <c r="D56" s="14" t="s">
        <v>380</v>
      </c>
      <c r="E56" s="16">
        <v>30</v>
      </c>
      <c r="F56" s="14">
        <v>5</v>
      </c>
      <c r="G56" s="5">
        <f t="shared" si="5"/>
        <v>150</v>
      </c>
    </row>
    <row r="57" spans="1:7">
      <c r="A57" s="14" t="s">
        <v>500</v>
      </c>
      <c r="B57" s="14" t="s">
        <v>438</v>
      </c>
      <c r="C57" s="14" t="s">
        <v>395</v>
      </c>
      <c r="D57" s="14" t="s">
        <v>283</v>
      </c>
      <c r="E57" s="16">
        <v>20</v>
      </c>
      <c r="F57" s="14">
        <v>1</v>
      </c>
      <c r="G57" s="5">
        <f t="shared" si="5"/>
        <v>20</v>
      </c>
    </row>
    <row r="58" spans="1:7">
      <c r="A58" s="14" t="s">
        <v>500</v>
      </c>
      <c r="B58" s="14" t="s">
        <v>438</v>
      </c>
      <c r="C58" s="14" t="s">
        <v>395</v>
      </c>
      <c r="D58" s="14" t="s">
        <v>283</v>
      </c>
      <c r="E58" s="16">
        <v>30</v>
      </c>
      <c r="F58" s="14">
        <v>20</v>
      </c>
      <c r="G58" s="5">
        <f t="shared" si="5"/>
        <v>600</v>
      </c>
    </row>
    <row r="59" spans="1:7">
      <c r="A59" s="14" t="s">
        <v>500</v>
      </c>
      <c r="B59" s="14" t="s">
        <v>438</v>
      </c>
      <c r="C59" s="14" t="s">
        <v>395</v>
      </c>
      <c r="D59" s="14" t="s">
        <v>289</v>
      </c>
      <c r="E59" s="16">
        <v>30</v>
      </c>
      <c r="F59" s="14">
        <v>8</v>
      </c>
      <c r="G59" s="5">
        <f t="shared" si="5"/>
        <v>240</v>
      </c>
    </row>
    <row r="60" spans="1:7">
      <c r="A60" s="14" t="s">
        <v>500</v>
      </c>
      <c r="B60" s="14" t="s">
        <v>438</v>
      </c>
      <c r="C60" s="14" t="s">
        <v>395</v>
      </c>
      <c r="D60" s="14" t="s">
        <v>291</v>
      </c>
      <c r="E60" s="16">
        <v>30</v>
      </c>
      <c r="F60" s="14">
        <v>9</v>
      </c>
      <c r="G60" s="5">
        <f t="shared" si="5"/>
        <v>270</v>
      </c>
    </row>
    <row r="61" spans="1:7">
      <c r="A61" s="14" t="s">
        <v>500</v>
      </c>
      <c r="B61" s="14" t="s">
        <v>438</v>
      </c>
      <c r="C61" s="14" t="s">
        <v>395</v>
      </c>
      <c r="D61" s="14" t="s">
        <v>293</v>
      </c>
      <c r="E61" s="16">
        <v>30</v>
      </c>
      <c r="F61" s="14">
        <v>3</v>
      </c>
      <c r="G61" s="5">
        <f t="shared" si="5"/>
        <v>90</v>
      </c>
    </row>
    <row r="64" spans="1:7">
      <c r="A64" s="12" t="s">
        <v>40</v>
      </c>
      <c r="B64" s="12" t="s">
        <v>41</v>
      </c>
      <c r="C64" s="12" t="s">
        <v>42</v>
      </c>
      <c r="D64" s="12" t="s">
        <v>43</v>
      </c>
      <c r="E64" s="13" t="s">
        <v>45</v>
      </c>
      <c r="F64" s="12" t="s">
        <v>46</v>
      </c>
    </row>
    <row r="65" spans="1:7">
      <c r="A65" s="71" t="s">
        <v>9</v>
      </c>
      <c r="B65" s="71" t="s">
        <v>8</v>
      </c>
      <c r="C65" s="71" t="s">
        <v>501</v>
      </c>
      <c r="D65" s="10" t="s">
        <v>380</v>
      </c>
      <c r="E65" s="11">
        <v>30</v>
      </c>
      <c r="F65" s="10">
        <v>1</v>
      </c>
      <c r="G65" s="5">
        <f t="shared" ref="G65:G136" si="6">SUM(E65*F65)</f>
        <v>30</v>
      </c>
    </row>
    <row r="66" spans="1:7">
      <c r="A66" s="71" t="s">
        <v>9</v>
      </c>
      <c r="B66" s="71" t="s">
        <v>8</v>
      </c>
      <c r="C66" s="71" t="s">
        <v>501</v>
      </c>
      <c r="D66" s="10" t="s">
        <v>380</v>
      </c>
      <c r="E66" s="11">
        <v>35</v>
      </c>
      <c r="F66" s="71">
        <v>1</v>
      </c>
      <c r="G66" s="5">
        <f t="shared" si="6"/>
        <v>35</v>
      </c>
    </row>
    <row r="67" spans="1:7">
      <c r="A67" s="71" t="s">
        <v>9</v>
      </c>
      <c r="B67" s="71" t="s">
        <v>8</v>
      </c>
      <c r="C67" s="71" t="s">
        <v>501</v>
      </c>
      <c r="D67" s="10" t="s">
        <v>380</v>
      </c>
      <c r="E67" s="72">
        <v>40</v>
      </c>
      <c r="F67" s="10">
        <v>1</v>
      </c>
      <c r="G67" s="5">
        <f t="shared" si="6"/>
        <v>40</v>
      </c>
    </row>
    <row r="68" spans="1:7">
      <c r="A68" s="71" t="s">
        <v>9</v>
      </c>
      <c r="B68" s="71" t="s">
        <v>8</v>
      </c>
      <c r="C68" s="71" t="s">
        <v>501</v>
      </c>
      <c r="D68" s="10" t="s">
        <v>283</v>
      </c>
      <c r="E68" s="72">
        <v>28</v>
      </c>
      <c r="F68" s="73">
        <v>3</v>
      </c>
      <c r="G68" s="5">
        <f t="shared" si="6"/>
        <v>84</v>
      </c>
    </row>
    <row r="69" spans="1:7">
      <c r="A69" s="71" t="s">
        <v>9</v>
      </c>
      <c r="B69" s="71" t="s">
        <v>8</v>
      </c>
      <c r="C69" s="71" t="s">
        <v>501</v>
      </c>
      <c r="D69" s="10" t="s">
        <v>283</v>
      </c>
      <c r="E69" s="72">
        <v>35</v>
      </c>
      <c r="F69" s="73">
        <v>1</v>
      </c>
      <c r="G69" s="5">
        <f t="shared" si="6"/>
        <v>35</v>
      </c>
    </row>
    <row r="70" spans="1:7">
      <c r="A70" s="71" t="s">
        <v>9</v>
      </c>
      <c r="B70" s="71" t="s">
        <v>8</v>
      </c>
      <c r="C70" s="71" t="s">
        <v>501</v>
      </c>
      <c r="D70" s="10" t="s">
        <v>289</v>
      </c>
      <c r="E70" s="11">
        <v>28</v>
      </c>
      <c r="F70" s="10">
        <v>1</v>
      </c>
      <c r="G70" s="5">
        <f t="shared" si="6"/>
        <v>28</v>
      </c>
    </row>
    <row r="71" spans="1:7">
      <c r="A71" s="71" t="s">
        <v>9</v>
      </c>
      <c r="B71" s="71" t="s">
        <v>8</v>
      </c>
      <c r="C71" s="71" t="s">
        <v>501</v>
      </c>
      <c r="D71" s="10" t="s">
        <v>291</v>
      </c>
      <c r="E71" s="11">
        <v>30</v>
      </c>
      <c r="F71" s="71">
        <v>1</v>
      </c>
      <c r="G71" s="5">
        <f t="shared" si="6"/>
        <v>30</v>
      </c>
    </row>
    <row r="72" spans="1:7">
      <c r="A72" s="71" t="s">
        <v>9</v>
      </c>
      <c r="B72" s="71" t="s">
        <v>8</v>
      </c>
      <c r="C72" s="71" t="s">
        <v>501</v>
      </c>
      <c r="D72" s="10" t="s">
        <v>291</v>
      </c>
      <c r="E72" s="72">
        <v>40</v>
      </c>
      <c r="F72" s="10">
        <v>1</v>
      </c>
      <c r="G72" s="5">
        <f t="shared" si="6"/>
        <v>40</v>
      </c>
    </row>
    <row r="73" spans="1:7">
      <c r="A73" s="71" t="s">
        <v>9</v>
      </c>
      <c r="B73" s="71" t="s">
        <v>8</v>
      </c>
      <c r="C73" s="71" t="s">
        <v>501</v>
      </c>
      <c r="D73" s="10" t="s">
        <v>291</v>
      </c>
      <c r="E73" s="72">
        <v>70</v>
      </c>
      <c r="F73" s="73">
        <v>1</v>
      </c>
      <c r="G73" s="5">
        <f t="shared" si="6"/>
        <v>70</v>
      </c>
    </row>
    <row r="74" spans="1:7">
      <c r="A74" s="71" t="s">
        <v>9</v>
      </c>
      <c r="B74" s="71" t="s">
        <v>8</v>
      </c>
      <c r="C74" s="71" t="s">
        <v>501</v>
      </c>
      <c r="D74" s="10" t="s">
        <v>293</v>
      </c>
      <c r="E74" s="72">
        <v>28</v>
      </c>
      <c r="F74" s="73">
        <v>5</v>
      </c>
      <c r="G74" s="5">
        <f t="shared" si="6"/>
        <v>140</v>
      </c>
    </row>
    <row r="75" spans="1:7">
      <c r="A75" s="71" t="s">
        <v>9</v>
      </c>
      <c r="B75" s="71" t="s">
        <v>8</v>
      </c>
      <c r="C75" s="71" t="s">
        <v>501</v>
      </c>
      <c r="D75" s="10" t="s">
        <v>293</v>
      </c>
      <c r="E75" s="11">
        <v>35</v>
      </c>
      <c r="F75" s="10">
        <v>1</v>
      </c>
      <c r="G75" s="5">
        <f t="shared" si="6"/>
        <v>35</v>
      </c>
    </row>
    <row r="76" spans="1:7">
      <c r="A76" s="71" t="s">
        <v>9</v>
      </c>
      <c r="B76" s="71" t="s">
        <v>8</v>
      </c>
      <c r="C76" s="71" t="s">
        <v>501</v>
      </c>
      <c r="D76" s="10" t="s">
        <v>293</v>
      </c>
      <c r="E76" s="11">
        <v>40</v>
      </c>
      <c r="F76" s="10">
        <v>1</v>
      </c>
      <c r="G76" s="5">
        <f t="shared" si="6"/>
        <v>40</v>
      </c>
    </row>
    <row r="77" spans="1:7">
      <c r="A77" s="71" t="s">
        <v>12</v>
      </c>
      <c r="B77" s="71" t="s">
        <v>8</v>
      </c>
      <c r="C77" s="71" t="s">
        <v>501</v>
      </c>
      <c r="D77" s="10" t="s">
        <v>380</v>
      </c>
      <c r="E77" s="23">
        <v>42.5</v>
      </c>
      <c r="F77" s="10">
        <v>2</v>
      </c>
      <c r="G77" s="18">
        <f t="shared" si="6"/>
        <v>85</v>
      </c>
    </row>
    <row r="78" spans="1:7">
      <c r="A78" s="71" t="s">
        <v>12</v>
      </c>
      <c r="B78" s="71" t="s">
        <v>8</v>
      </c>
      <c r="C78" s="71" t="s">
        <v>501</v>
      </c>
      <c r="D78" s="10" t="s">
        <v>380</v>
      </c>
      <c r="E78" s="11">
        <v>65</v>
      </c>
      <c r="F78" s="10">
        <v>2</v>
      </c>
      <c r="G78" s="5">
        <f t="shared" si="6"/>
        <v>130</v>
      </c>
    </row>
    <row r="79" spans="1:7">
      <c r="A79" s="71" t="s">
        <v>12</v>
      </c>
      <c r="B79" s="71" t="s">
        <v>8</v>
      </c>
      <c r="C79" s="71" t="s">
        <v>501</v>
      </c>
      <c r="D79" s="14" t="s">
        <v>283</v>
      </c>
      <c r="E79" s="23">
        <v>42.5</v>
      </c>
      <c r="F79" s="71">
        <v>1</v>
      </c>
      <c r="G79" s="18">
        <f t="shared" si="6"/>
        <v>42.5</v>
      </c>
    </row>
    <row r="80" spans="1:7">
      <c r="A80" s="71" t="s">
        <v>12</v>
      </c>
      <c r="B80" s="71" t="s">
        <v>8</v>
      </c>
      <c r="C80" s="71" t="s">
        <v>501</v>
      </c>
      <c r="D80" s="14" t="s">
        <v>283</v>
      </c>
      <c r="E80" s="11">
        <v>55</v>
      </c>
      <c r="F80" s="71">
        <v>1</v>
      </c>
      <c r="G80" s="5">
        <f t="shared" si="6"/>
        <v>55</v>
      </c>
    </row>
    <row r="81" spans="1:7">
      <c r="A81" s="71" t="s">
        <v>12</v>
      </c>
      <c r="B81" s="71" t="s">
        <v>8</v>
      </c>
      <c r="C81" s="71" t="s">
        <v>501</v>
      </c>
      <c r="D81" s="14" t="s">
        <v>283</v>
      </c>
      <c r="E81" s="72">
        <v>65</v>
      </c>
      <c r="F81" s="10">
        <v>1</v>
      </c>
      <c r="G81" s="5">
        <f t="shared" si="6"/>
        <v>65</v>
      </c>
    </row>
    <row r="82" spans="1:7">
      <c r="A82" s="71" t="s">
        <v>12</v>
      </c>
      <c r="B82" s="71" t="s">
        <v>8</v>
      </c>
      <c r="C82" s="71" t="s">
        <v>501</v>
      </c>
      <c r="D82" s="10" t="s">
        <v>289</v>
      </c>
      <c r="E82" s="23">
        <v>42.5</v>
      </c>
      <c r="F82" s="73">
        <v>1</v>
      </c>
      <c r="G82" s="18">
        <f t="shared" si="6"/>
        <v>42.5</v>
      </c>
    </row>
    <row r="83" spans="1:7">
      <c r="A83" s="71" t="s">
        <v>12</v>
      </c>
      <c r="B83" s="71" t="s">
        <v>8</v>
      </c>
      <c r="C83" s="71" t="s">
        <v>501</v>
      </c>
      <c r="D83" s="10" t="s">
        <v>289</v>
      </c>
      <c r="E83" s="72">
        <v>50</v>
      </c>
      <c r="F83" s="73">
        <v>2</v>
      </c>
      <c r="G83" s="5">
        <f t="shared" si="6"/>
        <v>100</v>
      </c>
    </row>
    <row r="84" spans="1:7">
      <c r="A84" s="71" t="s">
        <v>12</v>
      </c>
      <c r="B84" s="71" t="s">
        <v>8</v>
      </c>
      <c r="C84" s="71" t="s">
        <v>501</v>
      </c>
      <c r="D84" s="10" t="s">
        <v>289</v>
      </c>
      <c r="E84" s="72">
        <v>65</v>
      </c>
      <c r="F84" s="73">
        <v>9</v>
      </c>
      <c r="G84" s="5">
        <f t="shared" si="6"/>
        <v>585</v>
      </c>
    </row>
    <row r="85" spans="1:7">
      <c r="A85" s="71" t="s">
        <v>280</v>
      </c>
      <c r="B85" s="71" t="s">
        <v>8</v>
      </c>
      <c r="C85" s="71" t="s">
        <v>501</v>
      </c>
      <c r="D85" s="10" t="s">
        <v>380</v>
      </c>
      <c r="E85" s="11">
        <v>32</v>
      </c>
      <c r="F85" s="10">
        <v>3</v>
      </c>
      <c r="G85" s="5">
        <f t="shared" si="6"/>
        <v>96</v>
      </c>
    </row>
    <row r="86" spans="1:7">
      <c r="A86" s="71" t="s">
        <v>280</v>
      </c>
      <c r="B86" s="71" t="s">
        <v>8</v>
      </c>
      <c r="C86" s="71" t="s">
        <v>501</v>
      </c>
      <c r="D86" s="10" t="s">
        <v>380</v>
      </c>
      <c r="E86" s="11">
        <v>35</v>
      </c>
      <c r="F86" s="71">
        <v>4</v>
      </c>
      <c r="G86" s="5">
        <f t="shared" si="6"/>
        <v>140</v>
      </c>
    </row>
    <row r="87" spans="1:7">
      <c r="A87" s="71" t="s">
        <v>280</v>
      </c>
      <c r="B87" s="71" t="s">
        <v>8</v>
      </c>
      <c r="C87" s="71" t="s">
        <v>501</v>
      </c>
      <c r="D87" s="10" t="s">
        <v>380</v>
      </c>
      <c r="E87" s="72">
        <v>40</v>
      </c>
      <c r="F87" s="10">
        <v>5</v>
      </c>
      <c r="G87" s="5">
        <f t="shared" si="6"/>
        <v>200</v>
      </c>
    </row>
    <row r="88" spans="1:7">
      <c r="A88" s="71" t="s">
        <v>280</v>
      </c>
      <c r="B88" s="71" t="s">
        <v>8</v>
      </c>
      <c r="C88" s="71" t="s">
        <v>501</v>
      </c>
      <c r="D88" s="10" t="s">
        <v>380</v>
      </c>
      <c r="E88" s="72">
        <v>45</v>
      </c>
      <c r="F88" s="73">
        <v>3</v>
      </c>
      <c r="G88" s="5">
        <f t="shared" si="6"/>
        <v>135</v>
      </c>
    </row>
    <row r="89" spans="1:7">
      <c r="A89" s="71" t="s">
        <v>280</v>
      </c>
      <c r="B89" s="71" t="s">
        <v>8</v>
      </c>
      <c r="C89" s="71" t="s">
        <v>501</v>
      </c>
      <c r="D89" s="10" t="s">
        <v>380</v>
      </c>
      <c r="E89" s="72">
        <v>50</v>
      </c>
      <c r="F89" s="73">
        <v>1</v>
      </c>
      <c r="G89" s="5">
        <f t="shared" si="6"/>
        <v>50</v>
      </c>
    </row>
    <row r="90" spans="1:7">
      <c r="A90" s="71" t="s">
        <v>280</v>
      </c>
      <c r="B90" s="71" t="s">
        <v>8</v>
      </c>
      <c r="C90" s="71" t="s">
        <v>501</v>
      </c>
      <c r="D90" s="10" t="s">
        <v>283</v>
      </c>
      <c r="E90" s="72">
        <v>35</v>
      </c>
      <c r="F90" s="73">
        <v>5</v>
      </c>
      <c r="G90" s="5">
        <f t="shared" si="6"/>
        <v>175</v>
      </c>
    </row>
    <row r="91" spans="1:7">
      <c r="A91" s="71" t="s">
        <v>280</v>
      </c>
      <c r="B91" s="71" t="s">
        <v>8</v>
      </c>
      <c r="C91" s="71" t="s">
        <v>501</v>
      </c>
      <c r="D91" s="10" t="s">
        <v>283</v>
      </c>
      <c r="E91" s="11">
        <v>40</v>
      </c>
      <c r="F91" s="10">
        <v>3</v>
      </c>
      <c r="G91" s="5">
        <f t="shared" si="6"/>
        <v>120</v>
      </c>
    </row>
    <row r="92" spans="1:7">
      <c r="A92" s="71" t="s">
        <v>280</v>
      </c>
      <c r="B92" s="71" t="s">
        <v>8</v>
      </c>
      <c r="C92" s="71" t="s">
        <v>501</v>
      </c>
      <c r="D92" s="10" t="s">
        <v>283</v>
      </c>
      <c r="E92" s="11">
        <v>41</v>
      </c>
      <c r="F92" s="71">
        <v>1</v>
      </c>
      <c r="G92" s="5">
        <f t="shared" si="6"/>
        <v>41</v>
      </c>
    </row>
    <row r="93" spans="1:7">
      <c r="A93" s="71" t="s">
        <v>280</v>
      </c>
      <c r="B93" s="71" t="s">
        <v>8</v>
      </c>
      <c r="C93" s="71" t="s">
        <v>501</v>
      </c>
      <c r="D93" s="10" t="s">
        <v>283</v>
      </c>
      <c r="E93" s="11">
        <v>50</v>
      </c>
      <c r="F93" s="71">
        <v>1</v>
      </c>
      <c r="G93" s="5">
        <f t="shared" si="6"/>
        <v>50</v>
      </c>
    </row>
    <row r="94" spans="1:7">
      <c r="A94" s="71" t="s">
        <v>280</v>
      </c>
      <c r="B94" s="71" t="s">
        <v>8</v>
      </c>
      <c r="C94" s="71" t="s">
        <v>501</v>
      </c>
      <c r="D94" s="10" t="s">
        <v>283</v>
      </c>
      <c r="E94" s="72">
        <v>60</v>
      </c>
      <c r="F94" s="10">
        <v>1</v>
      </c>
      <c r="G94" s="5">
        <f t="shared" si="6"/>
        <v>60</v>
      </c>
    </row>
    <row r="95" spans="1:7">
      <c r="A95" s="71" t="s">
        <v>280</v>
      </c>
      <c r="B95" s="71" t="s">
        <v>8</v>
      </c>
      <c r="C95" s="71" t="s">
        <v>501</v>
      </c>
      <c r="D95" s="10" t="s">
        <v>289</v>
      </c>
      <c r="E95" s="72">
        <v>35</v>
      </c>
      <c r="F95" s="73">
        <v>5</v>
      </c>
      <c r="G95" s="5">
        <f t="shared" si="6"/>
        <v>175</v>
      </c>
    </row>
    <row r="96" spans="1:7">
      <c r="A96" s="71" t="s">
        <v>280</v>
      </c>
      <c r="B96" s="71" t="s">
        <v>8</v>
      </c>
      <c r="C96" s="71" t="s">
        <v>501</v>
      </c>
      <c r="D96" s="10" t="s">
        <v>289</v>
      </c>
      <c r="E96" s="72">
        <v>38</v>
      </c>
      <c r="F96" s="73">
        <v>1</v>
      </c>
      <c r="G96" s="5">
        <f t="shared" si="6"/>
        <v>38</v>
      </c>
    </row>
    <row r="97" spans="1:7">
      <c r="A97" s="71" t="s">
        <v>280</v>
      </c>
      <c r="B97" s="71" t="s">
        <v>8</v>
      </c>
      <c r="C97" s="71" t="s">
        <v>501</v>
      </c>
      <c r="D97" s="10" t="s">
        <v>289</v>
      </c>
      <c r="E97" s="72">
        <v>40</v>
      </c>
      <c r="F97" s="10">
        <v>4</v>
      </c>
      <c r="G97" s="5">
        <f t="shared" si="6"/>
        <v>160</v>
      </c>
    </row>
    <row r="98" spans="1:7">
      <c r="A98" s="71" t="s">
        <v>280</v>
      </c>
      <c r="B98" s="71" t="s">
        <v>8</v>
      </c>
      <c r="C98" s="71" t="s">
        <v>501</v>
      </c>
      <c r="D98" s="10" t="s">
        <v>289</v>
      </c>
      <c r="E98" s="72">
        <v>41</v>
      </c>
      <c r="F98" s="10">
        <v>1</v>
      </c>
      <c r="G98" s="5">
        <f t="shared" si="6"/>
        <v>41</v>
      </c>
    </row>
    <row r="99" spans="1:7">
      <c r="A99" s="71" t="s">
        <v>280</v>
      </c>
      <c r="B99" s="71" t="s">
        <v>8</v>
      </c>
      <c r="C99" s="71" t="s">
        <v>501</v>
      </c>
      <c r="D99" s="10" t="s">
        <v>289</v>
      </c>
      <c r="E99" s="72">
        <v>48</v>
      </c>
      <c r="F99" s="10">
        <v>1</v>
      </c>
      <c r="G99" s="5">
        <f t="shared" si="6"/>
        <v>48</v>
      </c>
    </row>
    <row r="100" spans="1:7">
      <c r="A100" s="71" t="s">
        <v>280</v>
      </c>
      <c r="B100" s="71" t="s">
        <v>8</v>
      </c>
      <c r="C100" s="71" t="s">
        <v>501</v>
      </c>
      <c r="D100" s="10" t="s">
        <v>289</v>
      </c>
      <c r="E100" s="72">
        <v>60</v>
      </c>
      <c r="F100" s="71">
        <v>1</v>
      </c>
      <c r="G100" s="5">
        <f t="shared" si="6"/>
        <v>60</v>
      </c>
    </row>
    <row r="101" spans="1:7">
      <c r="A101" s="71" t="s">
        <v>280</v>
      </c>
      <c r="B101" s="71" t="s">
        <v>8</v>
      </c>
      <c r="C101" s="71" t="s">
        <v>501</v>
      </c>
      <c r="D101" s="14" t="s">
        <v>291</v>
      </c>
      <c r="E101" s="72">
        <v>35</v>
      </c>
      <c r="F101" s="10">
        <v>4</v>
      </c>
      <c r="G101" s="5">
        <f t="shared" si="6"/>
        <v>140</v>
      </c>
    </row>
    <row r="102" spans="1:7">
      <c r="A102" s="71" t="s">
        <v>280</v>
      </c>
      <c r="B102" s="71" t="s">
        <v>8</v>
      </c>
      <c r="C102" s="71" t="s">
        <v>501</v>
      </c>
      <c r="D102" s="14" t="s">
        <v>291</v>
      </c>
      <c r="E102" s="11">
        <v>38</v>
      </c>
      <c r="F102" s="73">
        <v>1</v>
      </c>
      <c r="G102" s="5">
        <f t="shared" si="6"/>
        <v>38</v>
      </c>
    </row>
    <row r="103" spans="1:7">
      <c r="A103" s="71" t="s">
        <v>280</v>
      </c>
      <c r="B103" s="71" t="s">
        <v>8</v>
      </c>
      <c r="C103" s="71" t="s">
        <v>501</v>
      </c>
      <c r="D103" s="14" t="s">
        <v>291</v>
      </c>
      <c r="E103" s="72">
        <v>40</v>
      </c>
      <c r="F103" s="73">
        <v>4</v>
      </c>
      <c r="G103" s="5">
        <f t="shared" si="6"/>
        <v>160</v>
      </c>
    </row>
    <row r="104" spans="1:7">
      <c r="A104" s="71" t="s">
        <v>280</v>
      </c>
      <c r="B104" s="71" t="s">
        <v>8</v>
      </c>
      <c r="C104" s="71" t="s">
        <v>501</v>
      </c>
      <c r="D104" s="14" t="s">
        <v>291</v>
      </c>
      <c r="E104" s="72">
        <v>48</v>
      </c>
      <c r="F104" s="73">
        <v>1</v>
      </c>
      <c r="G104" s="5">
        <f t="shared" si="6"/>
        <v>48</v>
      </c>
    </row>
    <row r="105" spans="1:7">
      <c r="A105" s="71" t="s">
        <v>280</v>
      </c>
      <c r="B105" s="71" t="s">
        <v>8</v>
      </c>
      <c r="C105" s="71" t="s">
        <v>501</v>
      </c>
      <c r="D105" s="10" t="s">
        <v>293</v>
      </c>
      <c r="E105" s="11">
        <v>32</v>
      </c>
      <c r="F105" s="10">
        <v>1</v>
      </c>
      <c r="G105" s="5">
        <f t="shared" si="6"/>
        <v>32</v>
      </c>
    </row>
    <row r="106" spans="1:7">
      <c r="A106" s="71" t="s">
        <v>280</v>
      </c>
      <c r="B106" s="71" t="s">
        <v>8</v>
      </c>
      <c r="C106" s="71" t="s">
        <v>501</v>
      </c>
      <c r="D106" s="10" t="s">
        <v>293</v>
      </c>
      <c r="E106" s="11">
        <v>35</v>
      </c>
      <c r="F106" s="71">
        <v>1</v>
      </c>
      <c r="G106" s="5">
        <f t="shared" si="6"/>
        <v>35</v>
      </c>
    </row>
    <row r="107" spans="1:7">
      <c r="A107" s="71" t="s">
        <v>280</v>
      </c>
      <c r="B107" s="71" t="s">
        <v>8</v>
      </c>
      <c r="C107" s="71" t="s">
        <v>501</v>
      </c>
      <c r="D107" s="10" t="s">
        <v>293</v>
      </c>
      <c r="E107" s="72">
        <v>48</v>
      </c>
      <c r="F107" s="10">
        <v>4</v>
      </c>
      <c r="G107" s="5">
        <f t="shared" si="6"/>
        <v>192</v>
      </c>
    </row>
    <row r="108" spans="1:7">
      <c r="A108" s="71" t="s">
        <v>280</v>
      </c>
      <c r="B108" s="71" t="s">
        <v>8</v>
      </c>
      <c r="C108" s="71" t="s">
        <v>501</v>
      </c>
      <c r="D108" s="10" t="s">
        <v>390</v>
      </c>
      <c r="E108" s="72">
        <v>32</v>
      </c>
      <c r="F108" s="73">
        <v>1</v>
      </c>
      <c r="G108" s="5">
        <f t="shared" si="6"/>
        <v>32</v>
      </c>
    </row>
    <row r="109" spans="1:7">
      <c r="A109" s="71" t="s">
        <v>24</v>
      </c>
      <c r="B109" s="71" t="s">
        <v>8</v>
      </c>
      <c r="C109" s="71" t="s">
        <v>501</v>
      </c>
      <c r="D109" s="10" t="s">
        <v>380</v>
      </c>
      <c r="E109" s="11">
        <v>45</v>
      </c>
      <c r="F109" s="10">
        <v>1</v>
      </c>
      <c r="G109" s="5">
        <f t="shared" si="6"/>
        <v>45</v>
      </c>
    </row>
    <row r="110" spans="1:7">
      <c r="A110" s="71" t="s">
        <v>24</v>
      </c>
      <c r="B110" s="71" t="s">
        <v>8</v>
      </c>
      <c r="C110" s="71" t="s">
        <v>501</v>
      </c>
      <c r="D110" s="10" t="s">
        <v>289</v>
      </c>
      <c r="E110" s="11">
        <v>30</v>
      </c>
      <c r="F110" s="71">
        <v>4</v>
      </c>
      <c r="G110" s="5">
        <f t="shared" si="6"/>
        <v>120</v>
      </c>
    </row>
    <row r="111" spans="1:7">
      <c r="A111" s="71" t="s">
        <v>24</v>
      </c>
      <c r="B111" s="71" t="s">
        <v>8</v>
      </c>
      <c r="C111" s="71" t="s">
        <v>501</v>
      </c>
      <c r="D111" s="10" t="s">
        <v>289</v>
      </c>
      <c r="E111" s="72">
        <v>45</v>
      </c>
      <c r="F111" s="10">
        <v>1</v>
      </c>
      <c r="G111" s="5">
        <f t="shared" si="6"/>
        <v>45</v>
      </c>
    </row>
    <row r="112" spans="1:7">
      <c r="A112" s="71" t="s">
        <v>24</v>
      </c>
      <c r="B112" s="71" t="s">
        <v>8</v>
      </c>
      <c r="C112" s="71" t="s">
        <v>501</v>
      </c>
      <c r="D112" s="10" t="s">
        <v>291</v>
      </c>
      <c r="E112" s="72">
        <v>30</v>
      </c>
      <c r="F112" s="73">
        <v>1</v>
      </c>
      <c r="G112" s="5">
        <f t="shared" si="6"/>
        <v>30</v>
      </c>
    </row>
    <row r="113" spans="1:7">
      <c r="A113" s="71" t="s">
        <v>24</v>
      </c>
      <c r="B113" s="71" t="s">
        <v>8</v>
      </c>
      <c r="C113" s="71" t="s">
        <v>501</v>
      </c>
      <c r="D113" s="10" t="s">
        <v>293</v>
      </c>
      <c r="E113" s="72">
        <v>30</v>
      </c>
      <c r="F113" s="73">
        <v>1</v>
      </c>
      <c r="G113" s="5">
        <f t="shared" si="6"/>
        <v>30</v>
      </c>
    </row>
    <row r="114" spans="1:7">
      <c r="A114" s="14" t="s">
        <v>500</v>
      </c>
      <c r="B114" s="14" t="s">
        <v>438</v>
      </c>
      <c r="C114" s="14" t="s">
        <v>501</v>
      </c>
      <c r="D114" s="14" t="s">
        <v>380</v>
      </c>
      <c r="E114" s="16">
        <v>35</v>
      </c>
      <c r="F114" s="14">
        <v>8</v>
      </c>
      <c r="G114" s="5">
        <f t="shared" si="6"/>
        <v>280</v>
      </c>
    </row>
    <row r="115" spans="1:7">
      <c r="A115" s="14" t="s">
        <v>500</v>
      </c>
      <c r="B115" s="14" t="s">
        <v>438</v>
      </c>
      <c r="C115" s="14" t="s">
        <v>501</v>
      </c>
      <c r="D115" s="14" t="s">
        <v>380</v>
      </c>
      <c r="E115" s="16">
        <v>25</v>
      </c>
      <c r="F115" s="14">
        <v>3</v>
      </c>
      <c r="G115" s="5">
        <f t="shared" si="6"/>
        <v>75</v>
      </c>
    </row>
    <row r="116" spans="1:7">
      <c r="A116" s="14" t="s">
        <v>500</v>
      </c>
      <c r="B116" s="14" t="s">
        <v>438</v>
      </c>
      <c r="C116" s="14" t="s">
        <v>501</v>
      </c>
      <c r="D116" s="14" t="s">
        <v>380</v>
      </c>
      <c r="E116" s="16">
        <v>20</v>
      </c>
      <c r="F116" s="14">
        <v>1</v>
      </c>
      <c r="G116" s="5">
        <f t="shared" si="6"/>
        <v>20</v>
      </c>
    </row>
    <row r="117" spans="1:7">
      <c r="A117" s="14" t="s">
        <v>500</v>
      </c>
      <c r="B117" s="14" t="s">
        <v>438</v>
      </c>
      <c r="C117" s="14" t="s">
        <v>501</v>
      </c>
      <c r="D117" s="14" t="s">
        <v>283</v>
      </c>
      <c r="E117" s="16">
        <v>35</v>
      </c>
      <c r="F117" s="14">
        <v>1</v>
      </c>
      <c r="G117" s="5">
        <f t="shared" si="6"/>
        <v>35</v>
      </c>
    </row>
    <row r="118" spans="1:7">
      <c r="A118" s="14" t="s">
        <v>500</v>
      </c>
      <c r="B118" s="14" t="s">
        <v>438</v>
      </c>
      <c r="C118" s="14" t="s">
        <v>501</v>
      </c>
      <c r="D118" s="14" t="s">
        <v>283</v>
      </c>
      <c r="E118" s="16">
        <v>30</v>
      </c>
      <c r="F118" s="14">
        <v>5</v>
      </c>
      <c r="G118" s="5">
        <f t="shared" si="6"/>
        <v>150</v>
      </c>
    </row>
    <row r="119" spans="1:7">
      <c r="A119" s="14" t="s">
        <v>500</v>
      </c>
      <c r="B119" s="14" t="s">
        <v>438</v>
      </c>
      <c r="C119" s="14" t="s">
        <v>501</v>
      </c>
      <c r="D119" s="14" t="s">
        <v>283</v>
      </c>
      <c r="E119" s="16">
        <v>25</v>
      </c>
      <c r="F119" s="14">
        <v>3</v>
      </c>
      <c r="G119" s="5">
        <f t="shared" si="6"/>
        <v>75</v>
      </c>
    </row>
    <row r="120" spans="1:7">
      <c r="A120" s="14" t="s">
        <v>500</v>
      </c>
      <c r="B120" s="14" t="s">
        <v>438</v>
      </c>
      <c r="C120" s="14" t="s">
        <v>501</v>
      </c>
      <c r="D120" s="14" t="s">
        <v>289</v>
      </c>
      <c r="E120" s="16">
        <v>35</v>
      </c>
      <c r="F120" s="14">
        <v>2</v>
      </c>
      <c r="G120" s="5">
        <f t="shared" si="6"/>
        <v>70</v>
      </c>
    </row>
    <row r="121" spans="1:7">
      <c r="A121" s="14" t="s">
        <v>500</v>
      </c>
      <c r="B121" s="14" t="s">
        <v>438</v>
      </c>
      <c r="C121" s="14" t="s">
        <v>501</v>
      </c>
      <c r="D121" s="14" t="s">
        <v>289</v>
      </c>
      <c r="E121" s="16">
        <v>30</v>
      </c>
      <c r="F121" s="14">
        <v>4</v>
      </c>
      <c r="G121" s="5">
        <f t="shared" si="6"/>
        <v>120</v>
      </c>
    </row>
    <row r="122" spans="1:7">
      <c r="A122" s="14" t="s">
        <v>500</v>
      </c>
      <c r="B122" s="14" t="s">
        <v>438</v>
      </c>
      <c r="C122" s="14" t="s">
        <v>501</v>
      </c>
      <c r="D122" s="14" t="s">
        <v>289</v>
      </c>
      <c r="E122" s="16">
        <v>25</v>
      </c>
      <c r="F122" s="14">
        <v>10</v>
      </c>
      <c r="G122" s="5">
        <f t="shared" si="6"/>
        <v>250</v>
      </c>
    </row>
    <row r="123" spans="1:7">
      <c r="A123" s="14" t="s">
        <v>500</v>
      </c>
      <c r="B123" s="14" t="s">
        <v>438</v>
      </c>
      <c r="C123" s="14" t="s">
        <v>501</v>
      </c>
      <c r="D123" s="14" t="s">
        <v>289</v>
      </c>
      <c r="E123" s="16">
        <v>20</v>
      </c>
      <c r="F123" s="14">
        <v>1</v>
      </c>
      <c r="G123" s="5">
        <f t="shared" si="6"/>
        <v>20</v>
      </c>
    </row>
    <row r="124" spans="1:7">
      <c r="A124" s="14" t="s">
        <v>500</v>
      </c>
      <c r="B124" s="14" t="s">
        <v>438</v>
      </c>
      <c r="C124" s="14" t="s">
        <v>501</v>
      </c>
      <c r="D124" s="14" t="s">
        <v>291</v>
      </c>
      <c r="E124" s="16">
        <v>35</v>
      </c>
      <c r="F124" s="14">
        <v>1</v>
      </c>
      <c r="G124" s="5">
        <f t="shared" si="6"/>
        <v>35</v>
      </c>
    </row>
    <row r="125" spans="1:7">
      <c r="A125" s="14" t="s">
        <v>500</v>
      </c>
      <c r="B125" s="14" t="s">
        <v>438</v>
      </c>
      <c r="C125" s="14" t="s">
        <v>501</v>
      </c>
      <c r="D125" s="14" t="s">
        <v>291</v>
      </c>
      <c r="E125" s="16">
        <v>30</v>
      </c>
      <c r="F125" s="14">
        <v>2</v>
      </c>
      <c r="G125" s="5">
        <f t="shared" si="6"/>
        <v>60</v>
      </c>
    </row>
    <row r="126" spans="1:7">
      <c r="A126" s="14" t="s">
        <v>500</v>
      </c>
      <c r="B126" s="14" t="s">
        <v>438</v>
      </c>
      <c r="C126" s="14" t="s">
        <v>501</v>
      </c>
      <c r="D126" s="14" t="s">
        <v>291</v>
      </c>
      <c r="E126" s="16">
        <v>25</v>
      </c>
      <c r="F126" s="14">
        <v>1</v>
      </c>
      <c r="G126" s="5">
        <f t="shared" si="6"/>
        <v>25</v>
      </c>
    </row>
    <row r="127" spans="1:7">
      <c r="A127" s="14" t="s">
        <v>500</v>
      </c>
      <c r="B127" s="14" t="s">
        <v>438</v>
      </c>
      <c r="C127" s="14" t="s">
        <v>501</v>
      </c>
      <c r="D127" s="14" t="s">
        <v>293</v>
      </c>
      <c r="E127" s="16">
        <v>35</v>
      </c>
      <c r="F127" s="14">
        <v>1</v>
      </c>
      <c r="G127" s="5">
        <f t="shared" si="6"/>
        <v>35</v>
      </c>
    </row>
    <row r="128" spans="1:7">
      <c r="A128" s="14" t="s">
        <v>500</v>
      </c>
      <c r="B128" s="14" t="s">
        <v>438</v>
      </c>
      <c r="C128" s="14" t="s">
        <v>501</v>
      </c>
      <c r="D128" s="14" t="s">
        <v>293</v>
      </c>
      <c r="E128" s="16">
        <v>30</v>
      </c>
      <c r="F128" s="14">
        <v>1</v>
      </c>
      <c r="G128" s="5">
        <f t="shared" si="6"/>
        <v>30</v>
      </c>
    </row>
    <row r="129" spans="1:7">
      <c r="A129" s="14" t="s">
        <v>500</v>
      </c>
      <c r="B129" s="14" t="s">
        <v>438</v>
      </c>
      <c r="C129" s="14" t="s">
        <v>501</v>
      </c>
      <c r="D129" s="14" t="s">
        <v>293</v>
      </c>
      <c r="E129" s="16">
        <v>25</v>
      </c>
      <c r="F129" s="14">
        <v>2</v>
      </c>
      <c r="G129" s="5">
        <f t="shared" si="6"/>
        <v>50</v>
      </c>
    </row>
    <row r="130" spans="1:7">
      <c r="A130" s="14" t="s">
        <v>492</v>
      </c>
      <c r="B130" s="14" t="s">
        <v>438</v>
      </c>
      <c r="C130" s="14" t="s">
        <v>501</v>
      </c>
      <c r="D130" s="14" t="s">
        <v>380</v>
      </c>
      <c r="E130" s="16">
        <v>30</v>
      </c>
      <c r="F130" s="14">
        <v>1</v>
      </c>
      <c r="G130" s="5">
        <f t="shared" si="6"/>
        <v>30</v>
      </c>
    </row>
    <row r="131" spans="1:7">
      <c r="A131" s="14" t="s">
        <v>492</v>
      </c>
      <c r="B131" s="14" t="s">
        <v>438</v>
      </c>
      <c r="C131" s="14" t="s">
        <v>501</v>
      </c>
      <c r="D131" s="14" t="s">
        <v>380</v>
      </c>
      <c r="E131" s="16">
        <v>40</v>
      </c>
      <c r="F131" s="14">
        <v>1</v>
      </c>
      <c r="G131" s="5">
        <f t="shared" si="6"/>
        <v>40</v>
      </c>
    </row>
    <row r="132" spans="1:7">
      <c r="A132" s="14" t="s">
        <v>492</v>
      </c>
      <c r="B132" s="14" t="s">
        <v>438</v>
      </c>
      <c r="C132" s="14" t="s">
        <v>501</v>
      </c>
      <c r="D132" s="14" t="s">
        <v>283</v>
      </c>
      <c r="E132" s="16">
        <v>40</v>
      </c>
      <c r="F132" s="14">
        <v>1</v>
      </c>
      <c r="G132" s="5">
        <f t="shared" si="6"/>
        <v>40</v>
      </c>
    </row>
    <row r="133" spans="1:7">
      <c r="A133" s="14" t="s">
        <v>492</v>
      </c>
      <c r="B133" s="14" t="s">
        <v>438</v>
      </c>
      <c r="C133" s="14" t="s">
        <v>501</v>
      </c>
      <c r="D133" s="14" t="s">
        <v>283</v>
      </c>
      <c r="E133" s="16">
        <v>55</v>
      </c>
      <c r="F133" s="14">
        <v>1</v>
      </c>
      <c r="G133" s="5">
        <f t="shared" si="6"/>
        <v>55</v>
      </c>
    </row>
    <row r="134" spans="1:7">
      <c r="A134" s="14" t="s">
        <v>492</v>
      </c>
      <c r="B134" s="14" t="s">
        <v>438</v>
      </c>
      <c r="C134" s="14" t="s">
        <v>501</v>
      </c>
      <c r="D134" s="14" t="s">
        <v>289</v>
      </c>
      <c r="E134" s="16">
        <v>40</v>
      </c>
      <c r="F134" s="14">
        <v>2</v>
      </c>
      <c r="G134" s="5">
        <f t="shared" si="6"/>
        <v>80</v>
      </c>
    </row>
    <row r="135" spans="1:7">
      <c r="A135" s="14" t="s">
        <v>492</v>
      </c>
      <c r="B135" s="14" t="s">
        <v>438</v>
      </c>
      <c r="C135" s="14" t="s">
        <v>501</v>
      </c>
      <c r="D135" s="14" t="s">
        <v>502</v>
      </c>
      <c r="E135" s="16">
        <v>40</v>
      </c>
      <c r="F135" s="14">
        <v>1</v>
      </c>
      <c r="G135" s="5">
        <f t="shared" si="6"/>
        <v>40</v>
      </c>
    </row>
    <row r="136" spans="1:7">
      <c r="A136" s="14"/>
      <c r="B136" s="14"/>
      <c r="C136" s="14"/>
      <c r="D136" s="14"/>
      <c r="E136" s="16"/>
      <c r="F136" s="14"/>
      <c r="G136" s="5">
        <f t="shared" si="6"/>
        <v>0</v>
      </c>
    </row>
    <row r="139" spans="1:7">
      <c r="A139" s="12" t="s">
        <v>40</v>
      </c>
      <c r="B139" s="12" t="s">
        <v>41</v>
      </c>
      <c r="C139" s="12" t="s">
        <v>42</v>
      </c>
      <c r="D139" s="12" t="s">
        <v>43</v>
      </c>
      <c r="E139" s="13" t="s">
        <v>45</v>
      </c>
      <c r="F139" s="12" t="s">
        <v>46</v>
      </c>
    </row>
    <row r="140" spans="1:7">
      <c r="A140" s="71" t="s">
        <v>9</v>
      </c>
      <c r="B140" s="71" t="s">
        <v>8</v>
      </c>
      <c r="C140" s="71" t="s">
        <v>469</v>
      </c>
      <c r="D140" s="10" t="s">
        <v>380</v>
      </c>
      <c r="E140" s="11">
        <v>50</v>
      </c>
      <c r="F140" s="10">
        <v>1</v>
      </c>
      <c r="G140" s="5">
        <f t="shared" ref="G140:G147" si="7">SUM(E140*F140)</f>
        <v>50</v>
      </c>
    </row>
    <row r="141" spans="1:7">
      <c r="A141" s="71" t="s">
        <v>9</v>
      </c>
      <c r="B141" s="71" t="s">
        <v>8</v>
      </c>
      <c r="C141" s="71" t="s">
        <v>469</v>
      </c>
      <c r="D141" s="10" t="s">
        <v>283</v>
      </c>
      <c r="E141" s="11">
        <v>50</v>
      </c>
      <c r="F141" s="71">
        <v>1</v>
      </c>
      <c r="G141" s="5">
        <f t="shared" si="7"/>
        <v>50</v>
      </c>
    </row>
    <row r="142" spans="1:7">
      <c r="A142" s="71" t="s">
        <v>9</v>
      </c>
      <c r="B142" s="71" t="s">
        <v>8</v>
      </c>
      <c r="C142" s="71" t="s">
        <v>469</v>
      </c>
      <c r="D142" s="10" t="s">
        <v>291</v>
      </c>
      <c r="E142" s="72">
        <v>50</v>
      </c>
      <c r="F142" s="10">
        <v>1</v>
      </c>
      <c r="G142" s="5">
        <f t="shared" si="7"/>
        <v>50</v>
      </c>
    </row>
    <row r="143" spans="1:7">
      <c r="A143" s="71" t="s">
        <v>23</v>
      </c>
      <c r="B143" s="71" t="s">
        <v>8</v>
      </c>
      <c r="C143" s="71" t="s">
        <v>469</v>
      </c>
      <c r="D143" s="10" t="s">
        <v>380</v>
      </c>
      <c r="E143" s="72">
        <v>80</v>
      </c>
      <c r="F143" s="73">
        <v>6</v>
      </c>
      <c r="G143" s="5">
        <f t="shared" si="7"/>
        <v>480</v>
      </c>
    </row>
    <row r="144" spans="1:7">
      <c r="A144" s="71" t="s">
        <v>23</v>
      </c>
      <c r="B144" s="71" t="s">
        <v>8</v>
      </c>
      <c r="C144" s="71" t="s">
        <v>469</v>
      </c>
      <c r="D144" s="10" t="s">
        <v>283</v>
      </c>
      <c r="E144" s="72">
        <v>80</v>
      </c>
      <c r="F144" s="73">
        <v>4</v>
      </c>
      <c r="G144" s="5">
        <f t="shared" si="7"/>
        <v>320</v>
      </c>
    </row>
    <row r="145" spans="1:7">
      <c r="A145" s="71" t="s">
        <v>23</v>
      </c>
      <c r="B145" s="71" t="s">
        <v>8</v>
      </c>
      <c r="C145" s="71" t="s">
        <v>469</v>
      </c>
      <c r="D145" s="10" t="s">
        <v>289</v>
      </c>
      <c r="E145" s="72">
        <v>80</v>
      </c>
      <c r="F145" s="10">
        <v>5</v>
      </c>
      <c r="G145" s="5">
        <f t="shared" si="7"/>
        <v>400</v>
      </c>
    </row>
    <row r="146" spans="1:7">
      <c r="A146" s="71" t="s">
        <v>23</v>
      </c>
      <c r="B146" s="71" t="s">
        <v>8</v>
      </c>
      <c r="C146" s="71" t="s">
        <v>469</v>
      </c>
      <c r="D146" s="10" t="s">
        <v>291</v>
      </c>
      <c r="E146" s="72">
        <v>80</v>
      </c>
      <c r="F146" s="71">
        <v>4</v>
      </c>
      <c r="G146" s="5">
        <f t="shared" si="7"/>
        <v>320</v>
      </c>
    </row>
    <row r="147" spans="1:7">
      <c r="A147" s="71" t="s">
        <v>23</v>
      </c>
      <c r="B147" s="71" t="s">
        <v>8</v>
      </c>
      <c r="C147" s="71" t="s">
        <v>469</v>
      </c>
      <c r="D147" s="10" t="s">
        <v>293</v>
      </c>
      <c r="E147" s="72">
        <v>80</v>
      </c>
      <c r="F147" s="10">
        <v>4</v>
      </c>
      <c r="G147" s="5">
        <f t="shared" si="7"/>
        <v>320</v>
      </c>
    </row>
    <row r="148" spans="1:7">
      <c r="A148" s="78"/>
      <c r="B148" s="78"/>
      <c r="C148" s="78"/>
      <c r="D148" s="9"/>
      <c r="E148" s="80"/>
      <c r="F148" s="76"/>
    </row>
    <row r="149" spans="1:7">
      <c r="A149" s="78"/>
      <c r="B149" s="78"/>
      <c r="C149" s="78"/>
      <c r="D149" s="9"/>
      <c r="E149" s="80"/>
      <c r="F149" s="76"/>
    </row>
    <row r="150" spans="1:7">
      <c r="A150" s="12" t="s">
        <v>40</v>
      </c>
      <c r="B150" s="12" t="s">
        <v>41</v>
      </c>
      <c r="C150" s="12" t="s">
        <v>42</v>
      </c>
      <c r="D150" s="12" t="s">
        <v>43</v>
      </c>
      <c r="E150" s="13" t="s">
        <v>45</v>
      </c>
      <c r="F150" s="12" t="s">
        <v>46</v>
      </c>
    </row>
    <row r="151" spans="1:7">
      <c r="A151" s="14" t="s">
        <v>9</v>
      </c>
      <c r="B151" s="14" t="s">
        <v>438</v>
      </c>
      <c r="C151" s="14" t="s">
        <v>458</v>
      </c>
      <c r="D151" s="14" t="s">
        <v>380</v>
      </c>
      <c r="E151" s="16">
        <v>50</v>
      </c>
      <c r="F151" s="14">
        <v>4</v>
      </c>
      <c r="G151" s="5">
        <f t="shared" ref="G151:G167" si="8">SUM(E151*F151)</f>
        <v>200</v>
      </c>
    </row>
    <row r="152" spans="1:7">
      <c r="A152" s="14" t="s">
        <v>9</v>
      </c>
      <c r="B152" s="14" t="s">
        <v>438</v>
      </c>
      <c r="C152" s="14" t="s">
        <v>458</v>
      </c>
      <c r="D152" s="14" t="s">
        <v>283</v>
      </c>
      <c r="E152" s="16">
        <v>50</v>
      </c>
      <c r="F152" s="14">
        <v>7</v>
      </c>
      <c r="G152" s="5">
        <f t="shared" si="8"/>
        <v>350</v>
      </c>
    </row>
    <row r="153" spans="1:7">
      <c r="A153" s="14" t="s">
        <v>9</v>
      </c>
      <c r="B153" s="14" t="s">
        <v>438</v>
      </c>
      <c r="C153" s="14" t="s">
        <v>458</v>
      </c>
      <c r="D153" s="14" t="s">
        <v>283</v>
      </c>
      <c r="E153" s="16">
        <v>60</v>
      </c>
      <c r="F153" s="14">
        <v>1</v>
      </c>
      <c r="G153" s="5">
        <f t="shared" si="8"/>
        <v>60</v>
      </c>
    </row>
    <row r="154" spans="1:7">
      <c r="A154" s="14" t="s">
        <v>9</v>
      </c>
      <c r="B154" s="14" t="s">
        <v>438</v>
      </c>
      <c r="C154" s="14" t="s">
        <v>458</v>
      </c>
      <c r="D154" s="14" t="s">
        <v>289</v>
      </c>
      <c r="E154" s="16">
        <v>50</v>
      </c>
      <c r="F154" s="14">
        <v>3</v>
      </c>
      <c r="G154" s="5">
        <f t="shared" si="8"/>
        <v>150</v>
      </c>
    </row>
    <row r="155" spans="1:7">
      <c r="A155" s="14" t="s">
        <v>9</v>
      </c>
      <c r="B155" s="14" t="s">
        <v>438</v>
      </c>
      <c r="C155" s="14" t="s">
        <v>458</v>
      </c>
      <c r="D155" s="14" t="s">
        <v>289</v>
      </c>
      <c r="E155" s="16">
        <v>60</v>
      </c>
      <c r="F155" s="14">
        <v>1</v>
      </c>
      <c r="G155" s="5">
        <f t="shared" si="8"/>
        <v>60</v>
      </c>
    </row>
    <row r="156" spans="1:7">
      <c r="A156" s="14" t="s">
        <v>9</v>
      </c>
      <c r="B156" s="14" t="s">
        <v>438</v>
      </c>
      <c r="C156" s="14" t="s">
        <v>458</v>
      </c>
      <c r="D156" s="14" t="s">
        <v>289</v>
      </c>
      <c r="E156" s="16">
        <v>70</v>
      </c>
      <c r="F156" s="14">
        <v>1</v>
      </c>
      <c r="G156" s="5">
        <f t="shared" si="8"/>
        <v>70</v>
      </c>
    </row>
    <row r="157" spans="1:7">
      <c r="A157" s="14" t="s">
        <v>9</v>
      </c>
      <c r="B157" s="14" t="s">
        <v>438</v>
      </c>
      <c r="C157" s="14" t="s">
        <v>458</v>
      </c>
      <c r="D157" s="14" t="s">
        <v>291</v>
      </c>
      <c r="E157" s="16">
        <v>60</v>
      </c>
      <c r="F157" s="14">
        <v>2</v>
      </c>
      <c r="G157" s="5">
        <f t="shared" si="8"/>
        <v>120</v>
      </c>
    </row>
    <row r="158" spans="1:7">
      <c r="A158" s="14" t="s">
        <v>9</v>
      </c>
      <c r="B158" s="14" t="s">
        <v>438</v>
      </c>
      <c r="C158" s="14" t="s">
        <v>458</v>
      </c>
      <c r="D158" s="14" t="s">
        <v>291</v>
      </c>
      <c r="E158" s="16">
        <v>70</v>
      </c>
      <c r="F158" s="14">
        <v>2</v>
      </c>
      <c r="G158" s="5">
        <f t="shared" si="8"/>
        <v>140</v>
      </c>
    </row>
    <row r="159" spans="1:7">
      <c r="A159" s="14" t="s">
        <v>9</v>
      </c>
      <c r="B159" s="14" t="s">
        <v>438</v>
      </c>
      <c r="C159" s="14" t="s">
        <v>458</v>
      </c>
      <c r="D159" s="14" t="s">
        <v>291</v>
      </c>
      <c r="E159" s="16">
        <v>95</v>
      </c>
      <c r="F159" s="14">
        <v>1</v>
      </c>
      <c r="G159" s="5">
        <f t="shared" si="8"/>
        <v>95</v>
      </c>
    </row>
    <row r="160" spans="1:7">
      <c r="A160" s="14" t="s">
        <v>9</v>
      </c>
      <c r="B160" s="14" t="s">
        <v>438</v>
      </c>
      <c r="C160" s="14" t="s">
        <v>458</v>
      </c>
      <c r="D160" s="14" t="s">
        <v>293</v>
      </c>
      <c r="E160" s="16">
        <v>50</v>
      </c>
      <c r="F160" s="14">
        <v>2</v>
      </c>
      <c r="G160" s="5">
        <f t="shared" si="8"/>
        <v>100</v>
      </c>
    </row>
    <row r="161" spans="1:7">
      <c r="A161" s="14" t="s">
        <v>9</v>
      </c>
      <c r="B161" s="14" t="s">
        <v>438</v>
      </c>
      <c r="C161" s="14" t="s">
        <v>458</v>
      </c>
      <c r="D161" s="14" t="s">
        <v>293</v>
      </c>
      <c r="E161" s="16">
        <v>60</v>
      </c>
      <c r="F161" s="14">
        <v>4</v>
      </c>
      <c r="G161" s="5">
        <f t="shared" si="8"/>
        <v>240</v>
      </c>
    </row>
    <row r="162" spans="1:7">
      <c r="A162" s="14" t="s">
        <v>30</v>
      </c>
      <c r="B162" s="14" t="s">
        <v>438</v>
      </c>
      <c r="C162" s="14" t="s">
        <v>458</v>
      </c>
      <c r="D162" s="14" t="s">
        <v>291</v>
      </c>
      <c r="E162" s="16">
        <v>50</v>
      </c>
      <c r="F162" s="14">
        <v>2</v>
      </c>
      <c r="G162" s="5">
        <f t="shared" si="8"/>
        <v>100</v>
      </c>
    </row>
    <row r="163" spans="1:7">
      <c r="A163" s="14" t="s">
        <v>30</v>
      </c>
      <c r="B163" s="14" t="s">
        <v>438</v>
      </c>
      <c r="C163" s="14" t="s">
        <v>458</v>
      </c>
      <c r="D163" s="10" t="s">
        <v>291</v>
      </c>
      <c r="E163" s="16">
        <v>60</v>
      </c>
      <c r="F163" s="14">
        <v>1</v>
      </c>
      <c r="G163" s="5">
        <f t="shared" si="8"/>
        <v>60</v>
      </c>
    </row>
    <row r="164" spans="1:7">
      <c r="A164" s="14" t="s">
        <v>30</v>
      </c>
      <c r="B164" s="14" t="s">
        <v>438</v>
      </c>
      <c r="C164" s="14" t="s">
        <v>458</v>
      </c>
      <c r="D164" s="14" t="s">
        <v>293</v>
      </c>
      <c r="E164" s="16">
        <v>35</v>
      </c>
      <c r="F164" s="14">
        <v>1</v>
      </c>
      <c r="G164" s="5">
        <f t="shared" si="8"/>
        <v>35</v>
      </c>
    </row>
    <row r="165" spans="1:7">
      <c r="A165" s="14" t="s">
        <v>30</v>
      </c>
      <c r="B165" s="14" t="s">
        <v>438</v>
      </c>
      <c r="C165" s="14" t="s">
        <v>458</v>
      </c>
      <c r="D165" s="14" t="s">
        <v>293</v>
      </c>
      <c r="E165" s="16">
        <v>60</v>
      </c>
      <c r="F165" s="14">
        <v>1</v>
      </c>
      <c r="G165" s="5">
        <f t="shared" si="8"/>
        <v>60</v>
      </c>
    </row>
    <row r="166" spans="1:7">
      <c r="A166" s="14" t="s">
        <v>13</v>
      </c>
      <c r="B166" s="14" t="s">
        <v>438</v>
      </c>
      <c r="C166" s="14" t="s">
        <v>458</v>
      </c>
      <c r="D166" s="14" t="s">
        <v>289</v>
      </c>
      <c r="E166" s="16">
        <v>45</v>
      </c>
      <c r="F166" s="14">
        <v>1</v>
      </c>
      <c r="G166" s="5">
        <f t="shared" si="8"/>
        <v>45</v>
      </c>
    </row>
    <row r="167" spans="1:7">
      <c r="A167" s="14" t="s">
        <v>13</v>
      </c>
      <c r="B167" s="14" t="s">
        <v>438</v>
      </c>
      <c r="C167" s="14" t="s">
        <v>458</v>
      </c>
      <c r="D167" s="14" t="s">
        <v>291</v>
      </c>
      <c r="E167" s="16">
        <v>45</v>
      </c>
      <c r="F167" s="14">
        <v>1</v>
      </c>
      <c r="G167" s="5">
        <f t="shared" si="8"/>
        <v>45</v>
      </c>
    </row>
    <row r="168" spans="1:7">
      <c r="A168" s="19"/>
      <c r="B168" s="19"/>
      <c r="C168" s="19"/>
      <c r="D168" s="19"/>
      <c r="E168" s="79"/>
      <c r="F168" s="19"/>
    </row>
    <row r="170" spans="1:7">
      <c r="A170" s="12" t="s">
        <v>40</v>
      </c>
      <c r="B170" s="12" t="s">
        <v>41</v>
      </c>
      <c r="C170" s="12" t="s">
        <v>42</v>
      </c>
      <c r="D170" s="12" t="s">
        <v>43</v>
      </c>
      <c r="E170" s="13" t="s">
        <v>45</v>
      </c>
      <c r="F170" s="12" t="s">
        <v>46</v>
      </c>
    </row>
    <row r="171" spans="1:7">
      <c r="A171" s="14" t="s">
        <v>24</v>
      </c>
      <c r="B171" s="14" t="s">
        <v>438</v>
      </c>
      <c r="C171" s="14" t="s">
        <v>425</v>
      </c>
      <c r="D171" s="14">
        <v>4</v>
      </c>
      <c r="E171" s="16">
        <v>90</v>
      </c>
      <c r="F171" s="14">
        <v>1</v>
      </c>
      <c r="G171" s="5">
        <f t="shared" ref="G171:G173" si="9">SUM(E171*F171)</f>
        <v>90</v>
      </c>
    </row>
    <row r="172" spans="1:7">
      <c r="A172" s="14" t="s">
        <v>24</v>
      </c>
      <c r="B172" s="14" t="s">
        <v>438</v>
      </c>
      <c r="C172" s="14" t="s">
        <v>425</v>
      </c>
      <c r="D172" s="14">
        <v>6</v>
      </c>
      <c r="E172" s="16">
        <v>90</v>
      </c>
      <c r="F172" s="14">
        <v>1</v>
      </c>
      <c r="G172" s="5">
        <f t="shared" si="9"/>
        <v>90</v>
      </c>
    </row>
    <row r="173" spans="1:7">
      <c r="A173" s="14" t="s">
        <v>24</v>
      </c>
      <c r="B173" s="14" t="s">
        <v>438</v>
      </c>
      <c r="C173" s="14" t="s">
        <v>425</v>
      </c>
      <c r="D173" s="14">
        <v>8</v>
      </c>
      <c r="E173" s="16">
        <v>90</v>
      </c>
      <c r="F173" s="14">
        <v>1</v>
      </c>
      <c r="G173" s="5">
        <f t="shared" si="9"/>
        <v>90</v>
      </c>
    </row>
    <row r="174" spans="1:7">
      <c r="A174" s="19"/>
      <c r="B174" s="19"/>
      <c r="C174" s="19"/>
      <c r="D174" s="19"/>
      <c r="E174" s="79"/>
      <c r="F174" s="19"/>
    </row>
    <row r="175" spans="1:7">
      <c r="A175" s="12" t="s">
        <v>40</v>
      </c>
      <c r="B175" s="12" t="s">
        <v>41</v>
      </c>
      <c r="C175" s="12" t="s">
        <v>42</v>
      </c>
      <c r="D175" s="12" t="s">
        <v>43</v>
      </c>
      <c r="E175" s="13" t="s">
        <v>45</v>
      </c>
      <c r="F175" s="12" t="s">
        <v>46</v>
      </c>
    </row>
    <row r="176" spans="1:7">
      <c r="A176" s="14" t="s">
        <v>29</v>
      </c>
      <c r="B176" s="14" t="s">
        <v>438</v>
      </c>
      <c r="C176" s="14" t="s">
        <v>486</v>
      </c>
      <c r="D176" s="14" t="s">
        <v>283</v>
      </c>
      <c r="E176" s="23">
        <v>79.5</v>
      </c>
      <c r="F176" s="14">
        <v>2</v>
      </c>
      <c r="G176" s="18">
        <f>SUM(E176*F176)</f>
        <v>159</v>
      </c>
    </row>
    <row r="177" spans="1:11">
      <c r="A177" s="19"/>
      <c r="B177" s="19"/>
      <c r="C177" s="19"/>
      <c r="D177" s="19"/>
      <c r="E177" s="79"/>
      <c r="F177" s="19"/>
    </row>
    <row r="178" spans="1:11">
      <c r="A178" s="19"/>
      <c r="B178" s="19"/>
      <c r="C178" s="19"/>
      <c r="D178" s="19"/>
      <c r="E178" s="79"/>
      <c r="F178" s="19"/>
    </row>
    <row r="179" spans="1:11">
      <c r="A179" s="12" t="s">
        <v>40</v>
      </c>
      <c r="B179" s="12" t="s">
        <v>41</v>
      </c>
      <c r="C179" s="12" t="s">
        <v>42</v>
      </c>
      <c r="D179" s="12" t="s">
        <v>43</v>
      </c>
      <c r="E179" s="13" t="s">
        <v>45</v>
      </c>
      <c r="F179" s="12" t="s">
        <v>46</v>
      </c>
    </row>
    <row r="180" spans="1:11">
      <c r="A180" s="71" t="s">
        <v>503</v>
      </c>
      <c r="B180" s="71" t="s">
        <v>7</v>
      </c>
      <c r="C180" s="71" t="s">
        <v>396</v>
      </c>
      <c r="D180" s="10" t="s">
        <v>293</v>
      </c>
      <c r="E180" s="11">
        <v>180</v>
      </c>
      <c r="F180" s="10">
        <v>1</v>
      </c>
      <c r="G180" s="5">
        <f t="shared" ref="G180:G183" si="10">SUM(E180*F180)</f>
        <v>180</v>
      </c>
    </row>
    <row r="181" spans="1:11">
      <c r="A181" s="71" t="s">
        <v>503</v>
      </c>
      <c r="B181" s="71" t="s">
        <v>7</v>
      </c>
      <c r="C181" s="71" t="s">
        <v>504</v>
      </c>
      <c r="D181" s="10" t="s">
        <v>291</v>
      </c>
      <c r="E181" s="11">
        <v>180</v>
      </c>
      <c r="F181" s="71">
        <v>1</v>
      </c>
      <c r="G181" s="5">
        <f t="shared" si="10"/>
        <v>180</v>
      </c>
    </row>
    <row r="182" spans="1:11">
      <c r="A182" s="71" t="s">
        <v>503</v>
      </c>
      <c r="B182" s="71" t="s">
        <v>7</v>
      </c>
      <c r="C182" s="71" t="s">
        <v>504</v>
      </c>
      <c r="D182" s="10" t="s">
        <v>293</v>
      </c>
      <c r="E182" s="72">
        <v>180</v>
      </c>
      <c r="F182" s="10">
        <v>4</v>
      </c>
      <c r="G182" s="5">
        <f t="shared" si="10"/>
        <v>720</v>
      </c>
    </row>
    <row r="183" spans="1:11">
      <c r="A183" s="71" t="s">
        <v>326</v>
      </c>
      <c r="B183" s="71" t="s">
        <v>7</v>
      </c>
      <c r="C183" s="71" t="s">
        <v>396</v>
      </c>
      <c r="D183" s="10" t="s">
        <v>291</v>
      </c>
      <c r="E183" s="11">
        <v>78</v>
      </c>
      <c r="F183" s="10">
        <v>10</v>
      </c>
      <c r="G183" s="5">
        <f t="shared" si="10"/>
        <v>780</v>
      </c>
    </row>
    <row r="184" spans="1:11">
      <c r="A184" s="71"/>
      <c r="B184" s="71"/>
      <c r="C184" s="71"/>
      <c r="D184" s="10"/>
      <c r="E184" s="11"/>
      <c r="F184" s="71"/>
    </row>
    <row r="185" spans="1:11">
      <c r="A185" s="71"/>
      <c r="B185" s="71"/>
      <c r="C185" s="71"/>
      <c r="D185" s="10"/>
      <c r="E185" s="72"/>
      <c r="F185" s="10"/>
    </row>
    <row r="187" spans="1:11">
      <c r="K187" s="2" t="s">
        <v>505</v>
      </c>
    </row>
    <row r="188" spans="1:11">
      <c r="A188" s="12" t="s">
        <v>40</v>
      </c>
      <c r="B188" s="12" t="s">
        <v>41</v>
      </c>
      <c r="C188" s="12" t="s">
        <v>42</v>
      </c>
      <c r="D188" s="12" t="s">
        <v>43</v>
      </c>
      <c r="E188" s="13" t="s">
        <v>45</v>
      </c>
      <c r="F188" s="12" t="s">
        <v>46</v>
      </c>
    </row>
    <row r="189" spans="1:11">
      <c r="A189" s="14" t="s">
        <v>171</v>
      </c>
      <c r="B189" s="14" t="s">
        <v>393</v>
      </c>
      <c r="C189" s="14" t="s">
        <v>389</v>
      </c>
      <c r="D189" s="14" t="s">
        <v>283</v>
      </c>
      <c r="E189" s="16">
        <v>20</v>
      </c>
      <c r="F189" s="14">
        <v>1</v>
      </c>
      <c r="G189" s="5">
        <f t="shared" ref="G189:G202" si="11">SUM(E189*F189)</f>
        <v>20</v>
      </c>
    </row>
    <row r="190" spans="1:11">
      <c r="A190" s="14" t="s">
        <v>506</v>
      </c>
      <c r="B190" s="14" t="s">
        <v>393</v>
      </c>
      <c r="C190" s="14" t="s">
        <v>507</v>
      </c>
      <c r="D190" s="14" t="s">
        <v>466</v>
      </c>
      <c r="E190" s="16">
        <v>20</v>
      </c>
      <c r="F190" s="14">
        <v>1</v>
      </c>
      <c r="G190" s="5">
        <f t="shared" si="11"/>
        <v>20</v>
      </c>
    </row>
    <row r="191" spans="1:11">
      <c r="A191" s="14" t="s">
        <v>506</v>
      </c>
      <c r="B191" s="14" t="s">
        <v>393</v>
      </c>
      <c r="C191" s="14" t="s">
        <v>507</v>
      </c>
      <c r="D191" s="14" t="s">
        <v>380</v>
      </c>
      <c r="E191" s="16">
        <v>20</v>
      </c>
      <c r="F191" s="14">
        <v>1</v>
      </c>
      <c r="G191" s="5">
        <f t="shared" si="11"/>
        <v>20</v>
      </c>
    </row>
    <row r="192" spans="1:11">
      <c r="A192" s="14" t="s">
        <v>506</v>
      </c>
      <c r="B192" s="14" t="s">
        <v>393</v>
      </c>
      <c r="C192" s="14" t="s">
        <v>507</v>
      </c>
      <c r="D192" s="14" t="s">
        <v>283</v>
      </c>
      <c r="E192" s="16">
        <v>20</v>
      </c>
      <c r="F192" s="14">
        <v>1</v>
      </c>
      <c r="G192" s="5">
        <f t="shared" si="11"/>
        <v>20</v>
      </c>
    </row>
    <row r="193" spans="1:7">
      <c r="A193" s="14" t="s">
        <v>506</v>
      </c>
      <c r="B193" s="14" t="s">
        <v>393</v>
      </c>
      <c r="C193" s="14" t="s">
        <v>507</v>
      </c>
      <c r="D193" s="14" t="s">
        <v>291</v>
      </c>
      <c r="E193" s="16">
        <v>20</v>
      </c>
      <c r="F193" s="14">
        <v>1</v>
      </c>
      <c r="G193" s="5">
        <f t="shared" si="11"/>
        <v>20</v>
      </c>
    </row>
    <row r="194" spans="1:7">
      <c r="A194" s="14" t="s">
        <v>506</v>
      </c>
      <c r="B194" s="14" t="s">
        <v>393</v>
      </c>
      <c r="C194" s="14" t="s">
        <v>385</v>
      </c>
      <c r="D194" s="14" t="s">
        <v>289</v>
      </c>
      <c r="E194" s="16">
        <v>15</v>
      </c>
      <c r="F194" s="14">
        <v>1</v>
      </c>
      <c r="G194" s="5">
        <f t="shared" si="11"/>
        <v>15</v>
      </c>
    </row>
    <row r="195" spans="1:7">
      <c r="A195" s="14" t="s">
        <v>506</v>
      </c>
      <c r="B195" s="14" t="s">
        <v>393</v>
      </c>
      <c r="C195" s="14" t="s">
        <v>389</v>
      </c>
      <c r="D195" s="14" t="s">
        <v>466</v>
      </c>
      <c r="E195" s="16">
        <v>20</v>
      </c>
      <c r="F195" s="14">
        <v>3</v>
      </c>
      <c r="G195" s="5">
        <f t="shared" si="11"/>
        <v>60</v>
      </c>
    </row>
    <row r="196" spans="1:7">
      <c r="A196" s="14" t="s">
        <v>506</v>
      </c>
      <c r="B196" s="14" t="s">
        <v>393</v>
      </c>
      <c r="C196" s="14" t="s">
        <v>389</v>
      </c>
      <c r="D196" s="14" t="s">
        <v>380</v>
      </c>
      <c r="E196" s="16">
        <v>20</v>
      </c>
      <c r="F196" s="14">
        <v>3</v>
      </c>
      <c r="G196" s="5">
        <f t="shared" si="11"/>
        <v>60</v>
      </c>
    </row>
    <row r="197" spans="1:7">
      <c r="A197" s="14" t="s">
        <v>506</v>
      </c>
      <c r="B197" s="14" t="s">
        <v>393</v>
      </c>
      <c r="C197" s="14" t="s">
        <v>389</v>
      </c>
      <c r="D197" s="14" t="s">
        <v>283</v>
      </c>
      <c r="E197" s="16">
        <v>20</v>
      </c>
      <c r="F197" s="14">
        <v>1</v>
      </c>
      <c r="G197" s="5">
        <f t="shared" si="11"/>
        <v>20</v>
      </c>
    </row>
    <row r="198" spans="1:7">
      <c r="A198" s="14" t="s">
        <v>506</v>
      </c>
      <c r="B198" s="14" t="s">
        <v>393</v>
      </c>
      <c r="C198" s="14" t="s">
        <v>389</v>
      </c>
      <c r="D198" s="14" t="s">
        <v>293</v>
      </c>
      <c r="E198" s="16">
        <v>20</v>
      </c>
      <c r="F198" s="14">
        <v>2</v>
      </c>
      <c r="G198" s="5">
        <f t="shared" si="11"/>
        <v>40</v>
      </c>
    </row>
    <row r="199" spans="1:7">
      <c r="A199" s="14" t="s">
        <v>506</v>
      </c>
      <c r="B199" s="14" t="s">
        <v>393</v>
      </c>
      <c r="C199" s="14" t="s">
        <v>395</v>
      </c>
      <c r="D199" s="14" t="s">
        <v>289</v>
      </c>
      <c r="E199" s="16">
        <v>20</v>
      </c>
      <c r="F199" s="14">
        <v>2</v>
      </c>
      <c r="G199" s="5">
        <f t="shared" si="11"/>
        <v>40</v>
      </c>
    </row>
    <row r="200" spans="1:7">
      <c r="A200" s="14" t="s">
        <v>29</v>
      </c>
      <c r="B200" s="14" t="s">
        <v>393</v>
      </c>
      <c r="C200" s="14" t="s">
        <v>389</v>
      </c>
      <c r="D200" s="14" t="s">
        <v>283</v>
      </c>
      <c r="E200" s="23">
        <v>26.5</v>
      </c>
      <c r="F200" s="14">
        <v>3</v>
      </c>
      <c r="G200" s="18">
        <f t="shared" si="11"/>
        <v>79.5</v>
      </c>
    </row>
    <row r="201" spans="1:7">
      <c r="A201" s="14" t="s">
        <v>29</v>
      </c>
      <c r="B201" s="14" t="s">
        <v>393</v>
      </c>
      <c r="C201" s="14" t="s">
        <v>389</v>
      </c>
      <c r="D201" s="14" t="s">
        <v>289</v>
      </c>
      <c r="E201" s="23">
        <v>26.5</v>
      </c>
      <c r="F201" s="14">
        <v>2</v>
      </c>
      <c r="G201" s="18">
        <f t="shared" si="11"/>
        <v>53</v>
      </c>
    </row>
    <row r="202" spans="1:7">
      <c r="A202" s="14" t="s">
        <v>29</v>
      </c>
      <c r="B202" s="14" t="s">
        <v>393</v>
      </c>
      <c r="C202" s="14" t="s">
        <v>389</v>
      </c>
      <c r="D202" s="14" t="s">
        <v>291</v>
      </c>
      <c r="E202" s="23">
        <v>26.5</v>
      </c>
      <c r="F202" s="14">
        <v>2</v>
      </c>
      <c r="G202" s="18">
        <f t="shared" si="11"/>
        <v>53</v>
      </c>
    </row>
    <row r="205" spans="1:7">
      <c r="A205" s="12" t="s">
        <v>40</v>
      </c>
      <c r="B205" s="12" t="s">
        <v>41</v>
      </c>
      <c r="C205" s="12" t="s">
        <v>42</v>
      </c>
      <c r="D205" s="12" t="s">
        <v>43</v>
      </c>
      <c r="E205" s="13" t="s">
        <v>45</v>
      </c>
      <c r="F205" s="12" t="s">
        <v>46</v>
      </c>
    </row>
    <row r="206" spans="1:7">
      <c r="A206" s="14" t="s">
        <v>326</v>
      </c>
      <c r="B206" s="14" t="s">
        <v>106</v>
      </c>
      <c r="C206" s="14" t="s">
        <v>417</v>
      </c>
      <c r="D206" s="14" t="s">
        <v>283</v>
      </c>
      <c r="E206" s="16">
        <v>110</v>
      </c>
      <c r="F206" s="14">
        <v>1</v>
      </c>
      <c r="G206" s="5">
        <f>SUM(E206*F206)</f>
        <v>110</v>
      </c>
    </row>
    <row r="207" spans="1:7">
      <c r="A207" s="14"/>
      <c r="B207" s="14"/>
      <c r="C207" s="14"/>
      <c r="D207" s="14"/>
      <c r="E207" s="16"/>
      <c r="F207" s="14"/>
    </row>
    <row r="209" spans="1:7">
      <c r="A209" s="12" t="s">
        <v>40</v>
      </c>
      <c r="B209" s="12" t="s">
        <v>41</v>
      </c>
      <c r="C209" s="12" t="s">
        <v>42</v>
      </c>
      <c r="D209" s="12" t="s">
        <v>43</v>
      </c>
      <c r="E209" s="13" t="s">
        <v>45</v>
      </c>
      <c r="F209" s="12" t="s">
        <v>46</v>
      </c>
    </row>
    <row r="210" spans="1:7">
      <c r="A210" s="14" t="s">
        <v>310</v>
      </c>
      <c r="B210" s="14" t="s">
        <v>7</v>
      </c>
      <c r="C210" s="14" t="s">
        <v>508</v>
      </c>
      <c r="D210" s="14" t="s">
        <v>283</v>
      </c>
      <c r="E210" s="16">
        <v>165</v>
      </c>
      <c r="F210" s="14">
        <v>1</v>
      </c>
      <c r="G210" s="5">
        <f t="shared" ref="G210:G214" si="12">SUM(E210*F210)</f>
        <v>165</v>
      </c>
    </row>
    <row r="211" spans="1:7">
      <c r="A211" s="14" t="s">
        <v>310</v>
      </c>
      <c r="B211" s="14" t="s">
        <v>7</v>
      </c>
      <c r="C211" s="14" t="s">
        <v>508</v>
      </c>
      <c r="D211" s="14" t="s">
        <v>289</v>
      </c>
      <c r="E211" s="16">
        <v>165</v>
      </c>
      <c r="F211" s="14">
        <v>2</v>
      </c>
      <c r="G211" s="5">
        <f t="shared" si="12"/>
        <v>330</v>
      </c>
    </row>
    <row r="212" spans="1:7">
      <c r="A212" s="14" t="s">
        <v>310</v>
      </c>
      <c r="B212" s="14" t="s">
        <v>7</v>
      </c>
      <c r="C212" s="14" t="s">
        <v>508</v>
      </c>
      <c r="D212" s="14" t="s">
        <v>291</v>
      </c>
      <c r="E212" s="16">
        <v>165</v>
      </c>
      <c r="F212" s="14">
        <v>2</v>
      </c>
      <c r="G212" s="5">
        <f t="shared" si="12"/>
        <v>330</v>
      </c>
    </row>
    <row r="213" spans="1:7">
      <c r="A213" s="14" t="s">
        <v>310</v>
      </c>
      <c r="B213" s="14" t="s">
        <v>7</v>
      </c>
      <c r="C213" s="14" t="s">
        <v>508</v>
      </c>
      <c r="D213" s="14" t="s">
        <v>293</v>
      </c>
      <c r="E213" s="16">
        <v>165</v>
      </c>
      <c r="F213" s="14">
        <v>1</v>
      </c>
      <c r="G213" s="5">
        <f t="shared" si="12"/>
        <v>165</v>
      </c>
    </row>
    <row r="214" spans="1:7">
      <c r="A214" s="14" t="s">
        <v>310</v>
      </c>
      <c r="B214" s="14" t="s">
        <v>7</v>
      </c>
      <c r="C214" s="14" t="s">
        <v>508</v>
      </c>
      <c r="D214" s="14" t="s">
        <v>297</v>
      </c>
      <c r="E214" s="16">
        <v>165</v>
      </c>
      <c r="F214" s="14">
        <v>1</v>
      </c>
      <c r="G214" s="5">
        <f t="shared" si="12"/>
        <v>165</v>
      </c>
    </row>
    <row r="215" spans="1:7">
      <c r="A215" s="14"/>
      <c r="B215" s="71"/>
      <c r="C215" s="71"/>
      <c r="D215" s="10"/>
      <c r="E215" s="72"/>
      <c r="F215" s="10"/>
    </row>
    <row r="216" spans="1:7">
      <c r="A216" s="62"/>
      <c r="B216" s="60"/>
      <c r="C216" s="60"/>
      <c r="D216" s="69"/>
      <c r="E216" s="81"/>
      <c r="F216" s="60"/>
    </row>
    <row r="217" spans="1:7">
      <c r="A217" s="6"/>
      <c r="B217" s="6"/>
      <c r="C217" s="6"/>
      <c r="D217" s="6"/>
      <c r="E217" s="130"/>
      <c r="F217" s="6"/>
    </row>
    <row r="218" spans="1:7">
      <c r="A218" s="14" t="s">
        <v>32</v>
      </c>
      <c r="B218" s="14" t="s">
        <v>7</v>
      </c>
      <c r="C218" s="14" t="s">
        <v>418</v>
      </c>
      <c r="D218" s="14" t="s">
        <v>297</v>
      </c>
      <c r="E218" s="16">
        <v>125</v>
      </c>
      <c r="F218" s="14">
        <v>1</v>
      </c>
      <c r="G218" s="5">
        <f t="shared" ref="G218:G222" si="13">SUM(E218*F218)</f>
        <v>125</v>
      </c>
    </row>
    <row r="219" spans="1:7">
      <c r="A219" s="14" t="s">
        <v>32</v>
      </c>
      <c r="B219" s="14" t="s">
        <v>7</v>
      </c>
      <c r="C219" s="14" t="s">
        <v>394</v>
      </c>
      <c r="D219" s="14" t="s">
        <v>291</v>
      </c>
      <c r="E219" s="16">
        <v>195</v>
      </c>
      <c r="F219" s="14">
        <v>1</v>
      </c>
      <c r="G219" s="5">
        <f t="shared" si="13"/>
        <v>195</v>
      </c>
    </row>
    <row r="220" spans="1:7">
      <c r="A220" s="14" t="s">
        <v>32</v>
      </c>
      <c r="B220" s="14" t="s">
        <v>7</v>
      </c>
      <c r="C220" s="14" t="s">
        <v>396</v>
      </c>
      <c r="D220" s="14" t="s">
        <v>293</v>
      </c>
      <c r="E220" s="16">
        <v>125</v>
      </c>
      <c r="F220" s="14">
        <v>1</v>
      </c>
      <c r="G220" s="5">
        <f t="shared" si="13"/>
        <v>125</v>
      </c>
    </row>
    <row r="221" spans="1:7">
      <c r="A221" s="14" t="s">
        <v>32</v>
      </c>
      <c r="B221" s="14" t="s">
        <v>7</v>
      </c>
      <c r="C221" s="14" t="s">
        <v>396</v>
      </c>
      <c r="D221" s="14" t="s">
        <v>297</v>
      </c>
      <c r="E221" s="16">
        <v>120</v>
      </c>
      <c r="F221" s="14">
        <v>1</v>
      </c>
      <c r="G221" s="5">
        <f t="shared" si="13"/>
        <v>120</v>
      </c>
    </row>
    <row r="222" spans="1:7">
      <c r="A222" s="14" t="s">
        <v>32</v>
      </c>
      <c r="B222" s="14" t="s">
        <v>7</v>
      </c>
      <c r="C222" s="14" t="s">
        <v>396</v>
      </c>
      <c r="D222" s="14" t="s">
        <v>297</v>
      </c>
      <c r="E222" s="16">
        <v>125</v>
      </c>
      <c r="F222" s="14">
        <v>1</v>
      </c>
      <c r="G222" s="5">
        <f t="shared" si="13"/>
        <v>125</v>
      </c>
    </row>
    <row r="223" spans="1:7">
      <c r="A223" s="14"/>
      <c r="B223" s="14"/>
      <c r="C223" s="14"/>
      <c r="D223" s="14"/>
      <c r="E223" s="16"/>
      <c r="F223" s="14"/>
    </row>
    <row r="224" spans="1:7">
      <c r="A224" s="62"/>
      <c r="B224" s="62"/>
      <c r="C224" s="62"/>
      <c r="D224" s="62"/>
      <c r="E224" s="81"/>
      <c r="F224" s="62"/>
    </row>
    <row r="225" spans="1:7">
      <c r="A225" s="6"/>
      <c r="B225" s="6"/>
      <c r="C225" s="6"/>
      <c r="D225" s="6"/>
      <c r="E225" s="130"/>
      <c r="F225" s="6"/>
    </row>
    <row r="226" spans="1:7">
      <c r="A226" s="14" t="s">
        <v>509</v>
      </c>
      <c r="B226" s="14" t="s">
        <v>7</v>
      </c>
      <c r="C226" s="14" t="s">
        <v>396</v>
      </c>
      <c r="D226" s="14" t="s">
        <v>297</v>
      </c>
      <c r="E226" s="16">
        <v>158</v>
      </c>
      <c r="F226" s="14">
        <v>1</v>
      </c>
      <c r="G226" s="5">
        <f t="shared" ref="G226:G236" si="14">SUM(E226*F226)</f>
        <v>158</v>
      </c>
    </row>
    <row r="227" spans="1:7">
      <c r="A227" s="14" t="s">
        <v>510</v>
      </c>
      <c r="B227" s="14" t="s">
        <v>7</v>
      </c>
      <c r="C227" s="14" t="s">
        <v>394</v>
      </c>
      <c r="D227" s="14" t="s">
        <v>283</v>
      </c>
      <c r="E227" s="16">
        <v>25</v>
      </c>
      <c r="F227" s="14">
        <v>1</v>
      </c>
      <c r="G227" s="5">
        <f t="shared" si="14"/>
        <v>25</v>
      </c>
    </row>
    <row r="228" spans="1:7">
      <c r="A228" s="14" t="s">
        <v>511</v>
      </c>
      <c r="B228" s="14" t="s">
        <v>7</v>
      </c>
      <c r="C228" s="14" t="s">
        <v>394</v>
      </c>
      <c r="D228" s="14" t="s">
        <v>293</v>
      </c>
      <c r="E228" s="23">
        <v>29.95</v>
      </c>
      <c r="F228" s="14">
        <v>5</v>
      </c>
      <c r="G228" s="18">
        <f t="shared" si="14"/>
        <v>149.75</v>
      </c>
    </row>
    <row r="229" spans="1:7">
      <c r="A229" s="14" t="s">
        <v>326</v>
      </c>
      <c r="B229" s="14" t="s">
        <v>7</v>
      </c>
      <c r="C229" s="14" t="s">
        <v>396</v>
      </c>
      <c r="D229" s="14" t="s">
        <v>293</v>
      </c>
      <c r="E229" s="16">
        <v>78</v>
      </c>
      <c r="F229" s="14">
        <v>1</v>
      </c>
      <c r="G229" s="5">
        <f t="shared" si="14"/>
        <v>78</v>
      </c>
    </row>
    <row r="230" spans="1:7">
      <c r="A230" s="14" t="s">
        <v>512</v>
      </c>
      <c r="B230" s="14" t="s">
        <v>7</v>
      </c>
      <c r="C230" s="14" t="s">
        <v>394</v>
      </c>
      <c r="D230" s="14" t="s">
        <v>293</v>
      </c>
      <c r="E230" s="16">
        <v>80</v>
      </c>
      <c r="F230" s="14">
        <v>1</v>
      </c>
      <c r="G230" s="5">
        <f t="shared" si="14"/>
        <v>80</v>
      </c>
    </row>
    <row r="231" spans="1:7">
      <c r="A231" s="14" t="s">
        <v>513</v>
      </c>
      <c r="B231" s="14" t="s">
        <v>7</v>
      </c>
      <c r="C231" s="14" t="s">
        <v>394</v>
      </c>
      <c r="D231" s="14" t="s">
        <v>297</v>
      </c>
      <c r="E231" s="16">
        <v>40</v>
      </c>
      <c r="F231" s="14">
        <v>1</v>
      </c>
      <c r="G231" s="5">
        <f t="shared" si="14"/>
        <v>40</v>
      </c>
    </row>
    <row r="232" spans="1:7">
      <c r="A232" s="14" t="s">
        <v>513</v>
      </c>
      <c r="B232" s="14" t="s">
        <v>7</v>
      </c>
      <c r="C232" s="14" t="s">
        <v>401</v>
      </c>
      <c r="D232" s="14" t="s">
        <v>291</v>
      </c>
      <c r="E232" s="16">
        <v>85</v>
      </c>
      <c r="F232" s="14">
        <v>1</v>
      </c>
      <c r="G232" s="5">
        <f t="shared" si="14"/>
        <v>85</v>
      </c>
    </row>
    <row r="233" spans="1:7">
      <c r="A233" s="14" t="s">
        <v>513</v>
      </c>
      <c r="B233" s="14" t="s">
        <v>7</v>
      </c>
      <c r="C233" s="14" t="s">
        <v>396</v>
      </c>
      <c r="D233" s="14" t="s">
        <v>293</v>
      </c>
      <c r="E233" s="16">
        <v>65</v>
      </c>
      <c r="F233" s="14">
        <v>1</v>
      </c>
      <c r="G233" s="5">
        <f t="shared" si="14"/>
        <v>65</v>
      </c>
    </row>
    <row r="234" spans="1:7">
      <c r="A234" s="14" t="s">
        <v>513</v>
      </c>
      <c r="B234" s="14" t="s">
        <v>7</v>
      </c>
      <c r="C234" s="14" t="s">
        <v>395</v>
      </c>
      <c r="D234" s="14" t="s">
        <v>283</v>
      </c>
      <c r="E234" s="16">
        <v>55</v>
      </c>
      <c r="F234" s="14">
        <v>1</v>
      </c>
      <c r="G234" s="5">
        <f t="shared" si="14"/>
        <v>55</v>
      </c>
    </row>
    <row r="235" spans="1:7">
      <c r="A235" s="14" t="s">
        <v>513</v>
      </c>
      <c r="B235" s="14" t="s">
        <v>7</v>
      </c>
      <c r="C235" s="14" t="s">
        <v>395</v>
      </c>
      <c r="D235" s="14" t="s">
        <v>297</v>
      </c>
      <c r="E235" s="16">
        <v>55</v>
      </c>
      <c r="F235" s="14">
        <v>1</v>
      </c>
      <c r="G235" s="5">
        <f t="shared" si="14"/>
        <v>55</v>
      </c>
    </row>
    <row r="236" spans="1:7">
      <c r="A236" s="73" t="s">
        <v>514</v>
      </c>
      <c r="B236" s="73" t="s">
        <v>7</v>
      </c>
      <c r="C236" s="73" t="s">
        <v>384</v>
      </c>
      <c r="D236" s="73" t="s">
        <v>283</v>
      </c>
      <c r="E236" s="72">
        <v>80</v>
      </c>
      <c r="F236" s="73">
        <v>16</v>
      </c>
      <c r="G236" s="5">
        <f t="shared" si="14"/>
        <v>1280</v>
      </c>
    </row>
    <row r="239" spans="1:7">
      <c r="A239" s="12" t="s">
        <v>40</v>
      </c>
      <c r="B239" s="12" t="s">
        <v>41</v>
      </c>
      <c r="C239" s="12" t="s">
        <v>42</v>
      </c>
      <c r="D239" s="12" t="s">
        <v>43</v>
      </c>
      <c r="E239" s="13" t="s">
        <v>45</v>
      </c>
      <c r="F239" s="12" t="s">
        <v>46</v>
      </c>
    </row>
    <row r="240" spans="1:7">
      <c r="A240" s="14" t="s">
        <v>500</v>
      </c>
      <c r="B240" s="71" t="s">
        <v>8</v>
      </c>
      <c r="C240" s="71" t="s">
        <v>428</v>
      </c>
      <c r="D240" s="10" t="s">
        <v>380</v>
      </c>
      <c r="E240" s="11">
        <v>30</v>
      </c>
      <c r="F240" s="10">
        <v>2</v>
      </c>
      <c r="G240" s="5">
        <f t="shared" ref="G240:G244" si="15">SUM(E240*F240)</f>
        <v>60</v>
      </c>
    </row>
    <row r="241" spans="1:7">
      <c r="A241" s="14" t="s">
        <v>500</v>
      </c>
      <c r="B241" s="71" t="s">
        <v>8</v>
      </c>
      <c r="C241" s="71" t="s">
        <v>428</v>
      </c>
      <c r="D241" s="10" t="s">
        <v>283</v>
      </c>
      <c r="E241" s="11">
        <v>30</v>
      </c>
      <c r="F241" s="71">
        <v>2</v>
      </c>
      <c r="G241" s="5">
        <f t="shared" si="15"/>
        <v>60</v>
      </c>
    </row>
    <row r="242" spans="1:7">
      <c r="A242" s="14" t="s">
        <v>500</v>
      </c>
      <c r="B242" s="71" t="s">
        <v>8</v>
      </c>
      <c r="C242" s="71" t="s">
        <v>428</v>
      </c>
      <c r="D242" s="10" t="s">
        <v>289</v>
      </c>
      <c r="E242" s="72">
        <v>30</v>
      </c>
      <c r="F242" s="10">
        <v>3</v>
      </c>
      <c r="G242" s="5">
        <f t="shared" si="15"/>
        <v>90</v>
      </c>
    </row>
    <row r="243" spans="1:7">
      <c r="A243" s="14" t="s">
        <v>500</v>
      </c>
      <c r="B243" s="71" t="s">
        <v>8</v>
      </c>
      <c r="C243" s="71" t="s">
        <v>428</v>
      </c>
      <c r="D243" s="10" t="s">
        <v>291</v>
      </c>
      <c r="E243" s="72">
        <v>30</v>
      </c>
      <c r="F243" s="73">
        <v>3</v>
      </c>
      <c r="G243" s="5">
        <f t="shared" si="15"/>
        <v>90</v>
      </c>
    </row>
    <row r="244" spans="1:7">
      <c r="A244" s="14" t="s">
        <v>500</v>
      </c>
      <c r="B244" s="71" t="s">
        <v>8</v>
      </c>
      <c r="C244" s="71" t="s">
        <v>469</v>
      </c>
      <c r="D244" s="10" t="s">
        <v>283</v>
      </c>
      <c r="E244" s="72">
        <v>35</v>
      </c>
      <c r="F244" s="73">
        <v>1</v>
      </c>
      <c r="G244" s="5">
        <f t="shared" si="15"/>
        <v>35</v>
      </c>
    </row>
    <row r="245" spans="1:7">
      <c r="A245" s="14"/>
      <c r="B245" s="71"/>
      <c r="C245" s="71"/>
      <c r="D245" s="10"/>
      <c r="E245" s="72"/>
      <c r="F245" s="10"/>
    </row>
    <row r="246" spans="1:7">
      <c r="A246" s="62"/>
      <c r="B246" s="60"/>
      <c r="C246" s="60"/>
      <c r="D246" s="69"/>
      <c r="E246" s="81"/>
      <c r="F246" s="60"/>
    </row>
    <row r="247" spans="1:7">
      <c r="A247" s="6"/>
      <c r="B247" s="6"/>
      <c r="C247" s="6"/>
      <c r="D247" s="6"/>
      <c r="E247" s="130"/>
      <c r="F247" s="6"/>
    </row>
    <row r="248" spans="1:7">
      <c r="A248" s="14" t="s">
        <v>24</v>
      </c>
      <c r="B248" s="14" t="s">
        <v>8</v>
      </c>
      <c r="C248" s="14" t="s">
        <v>389</v>
      </c>
      <c r="D248" s="14" t="s">
        <v>380</v>
      </c>
      <c r="E248" s="16">
        <v>59</v>
      </c>
      <c r="F248" s="14">
        <v>1</v>
      </c>
      <c r="G248" s="5">
        <f t="shared" ref="G248:G255" si="16">SUM(E248*F248)</f>
        <v>59</v>
      </c>
    </row>
    <row r="249" spans="1:7">
      <c r="A249" s="14" t="s">
        <v>24</v>
      </c>
      <c r="B249" s="14" t="s">
        <v>8</v>
      </c>
      <c r="C249" s="14" t="s">
        <v>389</v>
      </c>
      <c r="D249" s="14" t="s">
        <v>380</v>
      </c>
      <c r="E249" s="16">
        <v>65</v>
      </c>
      <c r="F249" s="14">
        <v>1</v>
      </c>
      <c r="G249" s="5">
        <f t="shared" si="16"/>
        <v>65</v>
      </c>
    </row>
    <row r="250" spans="1:7">
      <c r="A250" s="14" t="s">
        <v>24</v>
      </c>
      <c r="B250" s="14" t="s">
        <v>8</v>
      </c>
      <c r="C250" s="14" t="s">
        <v>389</v>
      </c>
      <c r="D250" s="14" t="s">
        <v>283</v>
      </c>
      <c r="E250" s="16">
        <v>65</v>
      </c>
      <c r="F250" s="14">
        <v>1</v>
      </c>
      <c r="G250" s="5">
        <f t="shared" si="16"/>
        <v>65</v>
      </c>
    </row>
    <row r="251" spans="1:7">
      <c r="A251" s="14" t="s">
        <v>24</v>
      </c>
      <c r="B251" s="14" t="s">
        <v>8</v>
      </c>
      <c r="C251" s="14" t="s">
        <v>389</v>
      </c>
      <c r="D251" s="14" t="s">
        <v>289</v>
      </c>
      <c r="E251" s="16">
        <v>59</v>
      </c>
      <c r="F251" s="14">
        <v>1</v>
      </c>
      <c r="G251" s="5">
        <f t="shared" si="16"/>
        <v>59</v>
      </c>
    </row>
    <row r="252" spans="1:7">
      <c r="A252" s="14" t="s">
        <v>24</v>
      </c>
      <c r="B252" s="14" t="s">
        <v>8</v>
      </c>
      <c r="C252" s="14" t="s">
        <v>389</v>
      </c>
      <c r="D252" s="14" t="s">
        <v>289</v>
      </c>
      <c r="E252" s="16">
        <v>65</v>
      </c>
      <c r="F252" s="14">
        <v>1</v>
      </c>
      <c r="G252" s="5">
        <f t="shared" si="16"/>
        <v>65</v>
      </c>
    </row>
    <row r="253" spans="1:7">
      <c r="A253" s="14" t="s">
        <v>24</v>
      </c>
      <c r="B253" s="14" t="s">
        <v>8</v>
      </c>
      <c r="C253" s="14" t="s">
        <v>389</v>
      </c>
      <c r="D253" s="14" t="s">
        <v>291</v>
      </c>
      <c r="E253" s="16">
        <v>65</v>
      </c>
      <c r="F253" s="14">
        <v>1</v>
      </c>
      <c r="G253" s="5">
        <f t="shared" si="16"/>
        <v>65</v>
      </c>
    </row>
    <row r="254" spans="1:7">
      <c r="A254" s="14" t="s">
        <v>24</v>
      </c>
      <c r="B254" s="14" t="s">
        <v>8</v>
      </c>
      <c r="C254" s="14" t="s">
        <v>389</v>
      </c>
      <c r="D254" s="14" t="s">
        <v>293</v>
      </c>
      <c r="E254" s="16">
        <v>55</v>
      </c>
      <c r="F254" s="14">
        <v>2</v>
      </c>
      <c r="G254" s="5">
        <f t="shared" si="16"/>
        <v>110</v>
      </c>
    </row>
    <row r="255" spans="1:7">
      <c r="A255" s="14" t="s">
        <v>24</v>
      </c>
      <c r="B255" s="14" t="s">
        <v>8</v>
      </c>
      <c r="C255" s="14" t="s">
        <v>389</v>
      </c>
      <c r="D255" s="14" t="s">
        <v>293</v>
      </c>
      <c r="E255" s="16">
        <v>59</v>
      </c>
      <c r="F255" s="14">
        <v>1</v>
      </c>
      <c r="G255" s="5">
        <f t="shared" si="16"/>
        <v>59</v>
      </c>
    </row>
    <row r="256" spans="1:7">
      <c r="A256" s="14"/>
      <c r="B256" s="14"/>
      <c r="C256" s="14"/>
      <c r="D256" s="14"/>
      <c r="E256" s="16"/>
      <c r="F256" s="14"/>
    </row>
    <row r="257" spans="1:7">
      <c r="A257" s="62"/>
      <c r="B257" s="62"/>
      <c r="C257" s="62"/>
      <c r="D257" s="62"/>
      <c r="E257" s="81"/>
      <c r="F257" s="62"/>
    </row>
    <row r="258" spans="1:7">
      <c r="A258" s="6"/>
      <c r="B258" s="6"/>
      <c r="C258" s="6"/>
      <c r="D258" s="6"/>
      <c r="E258" s="130"/>
      <c r="F258" s="6"/>
    </row>
    <row r="259" spans="1:7">
      <c r="A259" s="14" t="s">
        <v>515</v>
      </c>
      <c r="B259" s="14" t="s">
        <v>8</v>
      </c>
      <c r="C259" s="14" t="s">
        <v>516</v>
      </c>
      <c r="D259" s="14" t="s">
        <v>380</v>
      </c>
      <c r="E259" s="16">
        <v>35</v>
      </c>
      <c r="F259" s="14">
        <v>1</v>
      </c>
      <c r="G259" s="5">
        <f t="shared" ref="G259:G272" si="17">SUM(E259*F259)</f>
        <v>35</v>
      </c>
    </row>
    <row r="260" spans="1:7">
      <c r="A260" s="14" t="s">
        <v>515</v>
      </c>
      <c r="B260" s="14" t="s">
        <v>8</v>
      </c>
      <c r="C260" s="14" t="s">
        <v>516</v>
      </c>
      <c r="D260" s="14" t="s">
        <v>283</v>
      </c>
      <c r="E260" s="16">
        <v>35</v>
      </c>
      <c r="F260" s="14">
        <v>3</v>
      </c>
      <c r="G260" s="5">
        <f t="shared" si="17"/>
        <v>105</v>
      </c>
    </row>
    <row r="261" spans="1:7">
      <c r="A261" s="14" t="s">
        <v>515</v>
      </c>
      <c r="B261" s="14" t="s">
        <v>8</v>
      </c>
      <c r="C261" s="14" t="s">
        <v>516</v>
      </c>
      <c r="D261" s="14" t="s">
        <v>289</v>
      </c>
      <c r="E261" s="16">
        <v>35</v>
      </c>
      <c r="F261" s="14">
        <v>8</v>
      </c>
      <c r="G261" s="5">
        <f t="shared" si="17"/>
        <v>280</v>
      </c>
    </row>
    <row r="262" spans="1:7">
      <c r="A262" s="14" t="s">
        <v>515</v>
      </c>
      <c r="B262" s="14" t="s">
        <v>8</v>
      </c>
      <c r="C262" s="14" t="s">
        <v>516</v>
      </c>
      <c r="D262" s="14" t="s">
        <v>291</v>
      </c>
      <c r="E262" s="16">
        <v>35</v>
      </c>
      <c r="F262" s="14">
        <v>4</v>
      </c>
      <c r="G262" s="5">
        <f t="shared" si="17"/>
        <v>140</v>
      </c>
    </row>
    <row r="263" spans="1:7">
      <c r="A263" s="14" t="s">
        <v>515</v>
      </c>
      <c r="B263" s="14" t="s">
        <v>8</v>
      </c>
      <c r="C263" s="14" t="s">
        <v>516</v>
      </c>
      <c r="D263" s="14" t="s">
        <v>293</v>
      </c>
      <c r="E263" s="16">
        <v>35</v>
      </c>
      <c r="F263" s="14">
        <v>1</v>
      </c>
      <c r="G263" s="5">
        <f t="shared" si="17"/>
        <v>35</v>
      </c>
    </row>
    <row r="264" spans="1:7">
      <c r="A264" s="14" t="s">
        <v>515</v>
      </c>
      <c r="B264" s="14" t="s">
        <v>8</v>
      </c>
      <c r="C264" s="14" t="s">
        <v>517</v>
      </c>
      <c r="D264" s="14" t="s">
        <v>380</v>
      </c>
      <c r="E264" s="16">
        <v>25</v>
      </c>
      <c r="F264" s="14">
        <v>1</v>
      </c>
      <c r="G264" s="5">
        <f t="shared" si="17"/>
        <v>25</v>
      </c>
    </row>
    <row r="265" spans="1:7">
      <c r="A265" s="14" t="s">
        <v>515</v>
      </c>
      <c r="B265" s="14" t="s">
        <v>8</v>
      </c>
      <c r="C265" s="14" t="s">
        <v>517</v>
      </c>
      <c r="D265" s="14" t="s">
        <v>283</v>
      </c>
      <c r="E265" s="16">
        <v>25</v>
      </c>
      <c r="F265" s="14">
        <v>2</v>
      </c>
      <c r="G265" s="5">
        <f t="shared" si="17"/>
        <v>50</v>
      </c>
    </row>
    <row r="266" spans="1:7">
      <c r="A266" s="14" t="s">
        <v>515</v>
      </c>
      <c r="B266" s="14" t="s">
        <v>8</v>
      </c>
      <c r="C266" s="14" t="s">
        <v>517</v>
      </c>
      <c r="D266" s="14" t="s">
        <v>291</v>
      </c>
      <c r="E266" s="16">
        <v>25</v>
      </c>
      <c r="F266" s="14">
        <v>1</v>
      </c>
      <c r="G266" s="5">
        <f t="shared" si="17"/>
        <v>25</v>
      </c>
    </row>
    <row r="267" spans="1:7">
      <c r="A267" s="14" t="s">
        <v>515</v>
      </c>
      <c r="B267" s="14" t="s">
        <v>8</v>
      </c>
      <c r="C267" s="14" t="s">
        <v>395</v>
      </c>
      <c r="D267" s="14" t="s">
        <v>283</v>
      </c>
      <c r="E267" s="16">
        <v>30</v>
      </c>
      <c r="F267" s="14">
        <v>1</v>
      </c>
      <c r="G267" s="5">
        <f t="shared" si="17"/>
        <v>30</v>
      </c>
    </row>
    <row r="268" spans="1:7">
      <c r="A268" s="14" t="s">
        <v>515</v>
      </c>
      <c r="B268" s="14" t="s">
        <v>8</v>
      </c>
      <c r="C268" s="14" t="s">
        <v>395</v>
      </c>
      <c r="D268" s="14" t="s">
        <v>291</v>
      </c>
      <c r="E268" s="16">
        <v>30</v>
      </c>
      <c r="F268" s="14">
        <v>1</v>
      </c>
      <c r="G268" s="5">
        <f t="shared" si="17"/>
        <v>30</v>
      </c>
    </row>
    <row r="269" spans="1:7">
      <c r="A269" s="14" t="s">
        <v>515</v>
      </c>
      <c r="B269" s="14" t="s">
        <v>8</v>
      </c>
      <c r="C269" s="14" t="s">
        <v>396</v>
      </c>
      <c r="D269" s="14" t="s">
        <v>283</v>
      </c>
      <c r="E269" s="16">
        <v>45</v>
      </c>
      <c r="F269" s="14">
        <v>1</v>
      </c>
      <c r="G269" s="5">
        <f t="shared" si="17"/>
        <v>45</v>
      </c>
    </row>
    <row r="270" spans="1:7">
      <c r="A270" s="14" t="s">
        <v>515</v>
      </c>
      <c r="B270" s="14" t="s">
        <v>8</v>
      </c>
      <c r="C270" s="14" t="s">
        <v>396</v>
      </c>
      <c r="D270" s="14" t="s">
        <v>289</v>
      </c>
      <c r="E270" s="16">
        <v>45</v>
      </c>
      <c r="F270" s="14">
        <v>2</v>
      </c>
      <c r="G270" s="5">
        <f t="shared" si="17"/>
        <v>90</v>
      </c>
    </row>
    <row r="271" spans="1:7">
      <c r="A271" s="14" t="s">
        <v>515</v>
      </c>
      <c r="B271" s="14" t="s">
        <v>8</v>
      </c>
      <c r="C271" s="14" t="s">
        <v>396</v>
      </c>
      <c r="D271" s="14" t="s">
        <v>291</v>
      </c>
      <c r="E271" s="16">
        <v>45</v>
      </c>
      <c r="F271" s="14">
        <v>2</v>
      </c>
      <c r="G271" s="5">
        <f t="shared" si="17"/>
        <v>90</v>
      </c>
    </row>
    <row r="272" spans="1:7">
      <c r="A272" s="14" t="s">
        <v>515</v>
      </c>
      <c r="B272" s="14" t="s">
        <v>8</v>
      </c>
      <c r="C272" s="14" t="s">
        <v>396</v>
      </c>
      <c r="D272" s="14" t="s">
        <v>293</v>
      </c>
      <c r="E272" s="16">
        <v>45</v>
      </c>
      <c r="F272" s="14">
        <v>1</v>
      </c>
      <c r="G272" s="5">
        <f t="shared" si="17"/>
        <v>45</v>
      </c>
    </row>
    <row r="273" spans="1:13">
      <c r="A273" s="3"/>
      <c r="B273" s="3"/>
      <c r="C273" s="3"/>
      <c r="D273" s="3"/>
      <c r="E273" s="3"/>
      <c r="F273" s="3"/>
    </row>
    <row r="274" spans="1:13">
      <c r="A274" s="68"/>
      <c r="B274" s="68"/>
      <c r="C274" s="68"/>
      <c r="D274" s="68"/>
      <c r="E274" s="68"/>
      <c r="F274" s="68"/>
    </row>
    <row r="275" spans="1:13">
      <c r="A275" s="6"/>
      <c r="B275" s="6"/>
      <c r="C275" s="6"/>
      <c r="D275" s="6"/>
      <c r="E275" s="130"/>
      <c r="F275" s="6"/>
    </row>
    <row r="276" spans="1:13">
      <c r="A276" s="14" t="s">
        <v>518</v>
      </c>
      <c r="B276" s="14" t="s">
        <v>438</v>
      </c>
      <c r="C276" s="14" t="s">
        <v>424</v>
      </c>
      <c r="D276" s="14" t="s">
        <v>380</v>
      </c>
      <c r="E276" s="16">
        <v>65</v>
      </c>
      <c r="F276" s="14">
        <v>5</v>
      </c>
      <c r="G276" s="5">
        <f t="shared" ref="G276:G283" si="18">SUM(E276*F276)</f>
        <v>325</v>
      </c>
    </row>
    <row r="277" spans="1:13">
      <c r="A277" s="14" t="s">
        <v>518</v>
      </c>
      <c r="B277" s="14" t="s">
        <v>438</v>
      </c>
      <c r="C277" s="14" t="s">
        <v>424</v>
      </c>
      <c r="D277" s="14" t="s">
        <v>283</v>
      </c>
      <c r="E277" s="16">
        <v>65</v>
      </c>
      <c r="F277" s="14">
        <v>1</v>
      </c>
      <c r="G277" s="5">
        <f t="shared" si="18"/>
        <v>65</v>
      </c>
    </row>
    <row r="278" spans="1:13">
      <c r="A278" s="14" t="s">
        <v>518</v>
      </c>
      <c r="B278" s="14" t="s">
        <v>438</v>
      </c>
      <c r="C278" s="14" t="s">
        <v>424</v>
      </c>
      <c r="D278" s="14" t="s">
        <v>289</v>
      </c>
      <c r="E278" s="16">
        <v>65</v>
      </c>
      <c r="F278" s="14">
        <v>4</v>
      </c>
      <c r="G278" s="5">
        <f t="shared" si="18"/>
        <v>260</v>
      </c>
    </row>
    <row r="279" spans="1:13">
      <c r="A279" s="14" t="s">
        <v>518</v>
      </c>
      <c r="B279" s="14" t="s">
        <v>438</v>
      </c>
      <c r="C279" s="14" t="s">
        <v>424</v>
      </c>
      <c r="D279" s="14" t="s">
        <v>291</v>
      </c>
      <c r="E279" s="16">
        <v>65</v>
      </c>
      <c r="F279" s="14">
        <v>2</v>
      </c>
      <c r="G279" s="5">
        <f t="shared" si="18"/>
        <v>130</v>
      </c>
    </row>
    <row r="280" spans="1:13">
      <c r="A280" s="14" t="s">
        <v>518</v>
      </c>
      <c r="B280" s="14" t="s">
        <v>438</v>
      </c>
      <c r="C280" s="14" t="s">
        <v>424</v>
      </c>
      <c r="D280" s="14" t="s">
        <v>293</v>
      </c>
      <c r="E280" s="16">
        <v>65</v>
      </c>
      <c r="F280" s="14">
        <v>2</v>
      </c>
      <c r="G280" s="5">
        <f t="shared" si="18"/>
        <v>130</v>
      </c>
    </row>
    <row r="281" spans="1:13">
      <c r="A281" s="14" t="s">
        <v>518</v>
      </c>
      <c r="B281" s="14" t="s">
        <v>438</v>
      </c>
      <c r="C281" s="14" t="s">
        <v>405</v>
      </c>
      <c r="D281" s="14" t="s">
        <v>283</v>
      </c>
      <c r="E281" s="16">
        <v>180</v>
      </c>
      <c r="F281" s="14">
        <v>2</v>
      </c>
      <c r="G281" s="5">
        <f t="shared" si="18"/>
        <v>360</v>
      </c>
    </row>
    <row r="282" spans="1:13">
      <c r="A282" s="14" t="s">
        <v>518</v>
      </c>
      <c r="B282" s="14" t="s">
        <v>438</v>
      </c>
      <c r="C282" s="14" t="s">
        <v>395</v>
      </c>
      <c r="D282" s="14" t="s">
        <v>380</v>
      </c>
      <c r="E282" s="16">
        <v>65</v>
      </c>
      <c r="F282" s="14">
        <v>1</v>
      </c>
      <c r="G282" s="5">
        <f t="shared" si="18"/>
        <v>65</v>
      </c>
    </row>
    <row r="283" spans="1:13">
      <c r="A283" s="14" t="s">
        <v>518</v>
      </c>
      <c r="B283" s="14" t="s">
        <v>438</v>
      </c>
      <c r="C283" s="14" t="s">
        <v>395</v>
      </c>
      <c r="D283" s="14" t="s">
        <v>289</v>
      </c>
      <c r="E283" s="16">
        <v>65</v>
      </c>
      <c r="F283" s="14">
        <v>1</v>
      </c>
      <c r="G283" s="5">
        <f t="shared" si="18"/>
        <v>65</v>
      </c>
    </row>
    <row r="284" spans="1:13">
      <c r="A284" s="3"/>
      <c r="B284" s="3"/>
      <c r="C284" s="3"/>
      <c r="D284" s="3"/>
      <c r="E284" s="3"/>
      <c r="F284" s="3"/>
    </row>
    <row r="285" spans="1:13">
      <c r="A285" s="68"/>
      <c r="B285" s="68"/>
      <c r="C285" s="68"/>
      <c r="D285" s="68"/>
      <c r="E285" s="68"/>
      <c r="F285" s="68"/>
    </row>
    <row r="286" spans="1:13">
      <c r="A286" s="6"/>
      <c r="B286" s="6"/>
      <c r="C286" s="6"/>
      <c r="D286" s="6"/>
      <c r="E286" s="130"/>
      <c r="F286" s="6"/>
    </row>
    <row r="287" spans="1:13">
      <c r="A287" s="14" t="s">
        <v>519</v>
      </c>
      <c r="B287" s="14" t="s">
        <v>438</v>
      </c>
      <c r="C287" s="14" t="s">
        <v>424</v>
      </c>
      <c r="D287" s="14" t="s">
        <v>380</v>
      </c>
      <c r="E287" s="16">
        <v>65</v>
      </c>
      <c r="F287" s="14">
        <v>3</v>
      </c>
      <c r="G287" s="5">
        <f t="shared" ref="G287:G301" si="19">SUM(E287*F287)</f>
        <v>195</v>
      </c>
      <c r="H287" s="76"/>
      <c r="I287" s="76"/>
      <c r="J287" s="76"/>
      <c r="K287" s="76"/>
      <c r="L287" s="80"/>
      <c r="M287" s="76"/>
    </row>
    <row r="288" spans="1:13">
      <c r="A288" s="73" t="s">
        <v>520</v>
      </c>
      <c r="B288" s="73" t="s">
        <v>434</v>
      </c>
      <c r="C288" s="73" t="s">
        <v>424</v>
      </c>
      <c r="D288" s="73" t="s">
        <v>283</v>
      </c>
      <c r="E288" s="72">
        <v>65</v>
      </c>
      <c r="F288" s="73">
        <v>1</v>
      </c>
      <c r="G288" s="5">
        <f t="shared" si="19"/>
        <v>65</v>
      </c>
    </row>
    <row r="289" spans="1:7">
      <c r="A289" s="73" t="s">
        <v>520</v>
      </c>
      <c r="B289" s="73" t="s">
        <v>434</v>
      </c>
      <c r="C289" s="73" t="s">
        <v>424</v>
      </c>
      <c r="D289" s="73" t="s">
        <v>289</v>
      </c>
      <c r="E289" s="72">
        <v>65</v>
      </c>
      <c r="F289" s="73">
        <v>1</v>
      </c>
      <c r="G289" s="5">
        <f t="shared" si="19"/>
        <v>65</v>
      </c>
    </row>
    <row r="290" spans="1:7">
      <c r="A290" s="14" t="s">
        <v>519</v>
      </c>
      <c r="B290" s="14" t="s">
        <v>438</v>
      </c>
      <c r="C290" s="14" t="s">
        <v>424</v>
      </c>
      <c r="D290" s="14" t="s">
        <v>291</v>
      </c>
      <c r="E290" s="16">
        <v>65</v>
      </c>
      <c r="F290" s="14">
        <v>1</v>
      </c>
      <c r="G290" s="5">
        <f t="shared" si="19"/>
        <v>65</v>
      </c>
    </row>
    <row r="291" spans="1:7">
      <c r="A291" s="14" t="s">
        <v>519</v>
      </c>
      <c r="B291" s="14" t="s">
        <v>438</v>
      </c>
      <c r="C291" s="14" t="s">
        <v>521</v>
      </c>
      <c r="D291" s="14" t="s">
        <v>380</v>
      </c>
      <c r="E291" s="16">
        <v>80</v>
      </c>
      <c r="F291" s="14">
        <v>2</v>
      </c>
      <c r="G291" s="5">
        <f t="shared" si="19"/>
        <v>160</v>
      </c>
    </row>
    <row r="292" spans="1:7">
      <c r="A292" s="73" t="s">
        <v>520</v>
      </c>
      <c r="B292" s="73" t="s">
        <v>434</v>
      </c>
      <c r="C292" s="73" t="s">
        <v>522</v>
      </c>
      <c r="D292" s="73" t="s">
        <v>380</v>
      </c>
      <c r="E292" s="72">
        <v>80</v>
      </c>
      <c r="F292" s="73">
        <v>11</v>
      </c>
      <c r="G292" s="5">
        <f t="shared" si="19"/>
        <v>880</v>
      </c>
    </row>
    <row r="293" spans="1:7">
      <c r="A293" s="73" t="s">
        <v>520</v>
      </c>
      <c r="B293" s="73" t="s">
        <v>434</v>
      </c>
      <c r="C293" s="73" t="s">
        <v>522</v>
      </c>
      <c r="D293" s="73" t="s">
        <v>523</v>
      </c>
      <c r="E293" s="72">
        <v>80</v>
      </c>
      <c r="F293" s="73">
        <v>11</v>
      </c>
      <c r="G293" s="5">
        <f t="shared" si="19"/>
        <v>880</v>
      </c>
    </row>
    <row r="294" spans="1:7">
      <c r="A294" s="73" t="s">
        <v>520</v>
      </c>
      <c r="B294" s="73" t="s">
        <v>434</v>
      </c>
      <c r="C294" s="73" t="s">
        <v>522</v>
      </c>
      <c r="D294" s="73" t="s">
        <v>291</v>
      </c>
      <c r="E294" s="72">
        <v>80</v>
      </c>
      <c r="F294" s="73">
        <v>3</v>
      </c>
      <c r="G294" s="5">
        <f t="shared" si="19"/>
        <v>240</v>
      </c>
    </row>
    <row r="295" spans="1:7">
      <c r="A295" s="73" t="s">
        <v>520</v>
      </c>
      <c r="B295" s="73" t="s">
        <v>434</v>
      </c>
      <c r="C295" s="73" t="s">
        <v>522</v>
      </c>
      <c r="D295" s="73" t="s">
        <v>293</v>
      </c>
      <c r="E295" s="72">
        <v>80</v>
      </c>
      <c r="F295" s="73">
        <v>19</v>
      </c>
      <c r="G295" s="5">
        <f t="shared" si="19"/>
        <v>1520</v>
      </c>
    </row>
    <row r="296" spans="1:7">
      <c r="A296" s="73" t="s">
        <v>520</v>
      </c>
      <c r="B296" s="73" t="s">
        <v>434</v>
      </c>
      <c r="C296" s="73" t="s">
        <v>524</v>
      </c>
      <c r="D296" s="73" t="s">
        <v>380</v>
      </c>
      <c r="E296" s="72">
        <v>80</v>
      </c>
      <c r="F296" s="73">
        <v>3</v>
      </c>
      <c r="G296" s="5">
        <f t="shared" si="19"/>
        <v>240</v>
      </c>
    </row>
    <row r="297" spans="1:7">
      <c r="A297" s="73" t="s">
        <v>520</v>
      </c>
      <c r="B297" s="73" t="s">
        <v>434</v>
      </c>
      <c r="C297" s="73" t="s">
        <v>524</v>
      </c>
      <c r="D297" s="73" t="s">
        <v>283</v>
      </c>
      <c r="E297" s="72">
        <v>80</v>
      </c>
      <c r="F297" s="73">
        <v>2</v>
      </c>
      <c r="G297" s="5">
        <f t="shared" si="19"/>
        <v>160</v>
      </c>
    </row>
    <row r="298" spans="1:7">
      <c r="A298" s="73" t="s">
        <v>520</v>
      </c>
      <c r="B298" s="73" t="s">
        <v>434</v>
      </c>
      <c r="C298" s="73" t="s">
        <v>524</v>
      </c>
      <c r="D298" s="73" t="s">
        <v>523</v>
      </c>
      <c r="E298" s="72">
        <v>80</v>
      </c>
      <c r="F298" s="73">
        <v>6</v>
      </c>
      <c r="G298" s="5">
        <f t="shared" si="19"/>
        <v>480</v>
      </c>
    </row>
    <row r="299" spans="1:7">
      <c r="A299" s="73" t="s">
        <v>520</v>
      </c>
      <c r="B299" s="73" t="s">
        <v>434</v>
      </c>
      <c r="C299" s="73" t="s">
        <v>524</v>
      </c>
      <c r="D299" s="73" t="s">
        <v>291</v>
      </c>
      <c r="E299" s="72">
        <v>80</v>
      </c>
      <c r="F299" s="73">
        <v>5</v>
      </c>
      <c r="G299" s="5">
        <f t="shared" si="19"/>
        <v>400</v>
      </c>
    </row>
    <row r="300" spans="1:7">
      <c r="A300" s="73" t="s">
        <v>520</v>
      </c>
      <c r="B300" s="73" t="s">
        <v>434</v>
      </c>
      <c r="C300" s="73" t="s">
        <v>524</v>
      </c>
      <c r="D300" s="73" t="s">
        <v>293</v>
      </c>
      <c r="E300" s="72">
        <v>80</v>
      </c>
      <c r="F300" s="73">
        <v>7</v>
      </c>
      <c r="G300" s="5">
        <f t="shared" si="19"/>
        <v>560</v>
      </c>
    </row>
    <row r="301" spans="1:7">
      <c r="A301" s="73" t="s">
        <v>525</v>
      </c>
      <c r="B301" s="73" t="s">
        <v>8</v>
      </c>
      <c r="C301" s="73" t="s">
        <v>389</v>
      </c>
      <c r="D301" s="73" t="s">
        <v>291</v>
      </c>
      <c r="E301" s="72">
        <v>110</v>
      </c>
      <c r="F301" s="73">
        <v>1</v>
      </c>
      <c r="G301" s="5">
        <f t="shared" si="19"/>
        <v>110</v>
      </c>
    </row>
    <row r="303" spans="1:7">
      <c r="A303" s="73" t="s">
        <v>520</v>
      </c>
      <c r="B303" s="73" t="s">
        <v>434</v>
      </c>
      <c r="C303" s="73" t="s">
        <v>482</v>
      </c>
      <c r="D303" s="73" t="s">
        <v>283</v>
      </c>
      <c r="E303" s="72">
        <v>140</v>
      </c>
      <c r="F303" s="73">
        <v>6</v>
      </c>
      <c r="G303" s="5">
        <f t="shared" ref="G303:G306" si="20">SUM(E303*F303)</f>
        <v>840</v>
      </c>
    </row>
    <row r="304" spans="1:7">
      <c r="A304" s="73" t="s">
        <v>520</v>
      </c>
      <c r="B304" s="73" t="s">
        <v>434</v>
      </c>
      <c r="C304" s="73" t="s">
        <v>482</v>
      </c>
      <c r="D304" s="73" t="s">
        <v>289</v>
      </c>
      <c r="E304" s="72">
        <v>140</v>
      </c>
      <c r="F304" s="73">
        <v>21</v>
      </c>
      <c r="G304" s="5">
        <f t="shared" si="20"/>
        <v>2940</v>
      </c>
    </row>
    <row r="305" spans="1:7">
      <c r="A305" s="73" t="s">
        <v>520</v>
      </c>
      <c r="B305" s="73" t="s">
        <v>434</v>
      </c>
      <c r="C305" s="73" t="s">
        <v>482</v>
      </c>
      <c r="D305" s="73" t="s">
        <v>291</v>
      </c>
      <c r="E305" s="72">
        <v>140</v>
      </c>
      <c r="F305" s="73">
        <v>14</v>
      </c>
      <c r="G305" s="5">
        <f t="shared" si="20"/>
        <v>1960</v>
      </c>
    </row>
    <row r="306" spans="1:7">
      <c r="A306" s="73" t="s">
        <v>520</v>
      </c>
      <c r="B306" s="73" t="s">
        <v>434</v>
      </c>
      <c r="C306" s="73" t="s">
        <v>482</v>
      </c>
      <c r="D306" s="73" t="s">
        <v>293</v>
      </c>
      <c r="E306" s="72">
        <v>140</v>
      </c>
      <c r="F306" s="73">
        <v>11</v>
      </c>
      <c r="G306" s="5">
        <f t="shared" si="20"/>
        <v>1540</v>
      </c>
    </row>
    <row r="308" spans="1:7">
      <c r="A308" s="3"/>
      <c r="B308" s="3"/>
      <c r="C308" s="3"/>
      <c r="D308" s="3"/>
      <c r="E308" s="3"/>
      <c r="F308" s="3"/>
    </row>
    <row r="309" spans="1:7">
      <c r="A309" s="68"/>
      <c r="B309" s="68"/>
      <c r="C309" s="68"/>
      <c r="D309" s="68"/>
      <c r="E309" s="68"/>
      <c r="F309" s="68"/>
    </row>
    <row r="310" spans="1:7">
      <c r="A310" s="6"/>
      <c r="B310" s="6"/>
      <c r="C310" s="6"/>
      <c r="D310" s="6"/>
      <c r="E310" s="130"/>
      <c r="F310" s="6"/>
    </row>
    <row r="311" spans="1:7">
      <c r="A311" s="14" t="s">
        <v>526</v>
      </c>
      <c r="B311" s="14" t="s">
        <v>438</v>
      </c>
      <c r="C311" s="14" t="s">
        <v>424</v>
      </c>
      <c r="D311" s="14" t="s">
        <v>289</v>
      </c>
      <c r="E311" s="16">
        <v>35</v>
      </c>
      <c r="F311" s="14">
        <v>1</v>
      </c>
      <c r="G311" s="5">
        <f t="shared" ref="G311:G313" si="21">SUM(E311*F311)</f>
        <v>35</v>
      </c>
    </row>
    <row r="312" spans="1:7">
      <c r="A312" s="14" t="s">
        <v>526</v>
      </c>
      <c r="B312" s="14" t="s">
        <v>438</v>
      </c>
      <c r="C312" s="14" t="s">
        <v>424</v>
      </c>
      <c r="D312" s="14" t="s">
        <v>291</v>
      </c>
      <c r="E312" s="16">
        <v>35</v>
      </c>
      <c r="F312" s="14">
        <v>2</v>
      </c>
      <c r="G312" s="5">
        <f t="shared" si="21"/>
        <v>70</v>
      </c>
    </row>
    <row r="313" spans="1:7">
      <c r="A313" s="14" t="s">
        <v>526</v>
      </c>
      <c r="B313" s="14" t="s">
        <v>438</v>
      </c>
      <c r="C313" s="14" t="s">
        <v>403</v>
      </c>
      <c r="D313" s="14" t="s">
        <v>283</v>
      </c>
      <c r="E313" s="16">
        <v>65</v>
      </c>
      <c r="F313" s="14">
        <v>1</v>
      </c>
      <c r="G313" s="5">
        <f t="shared" si="21"/>
        <v>65</v>
      </c>
    </row>
    <row r="314" spans="1:7">
      <c r="A314" s="3"/>
      <c r="B314" s="3"/>
      <c r="C314" s="3"/>
      <c r="D314" s="3"/>
      <c r="E314" s="3"/>
      <c r="F314" s="3"/>
    </row>
    <row r="315" spans="1:7">
      <c r="A315" s="68"/>
      <c r="B315" s="68"/>
      <c r="C315" s="68"/>
      <c r="D315" s="68"/>
      <c r="E315" s="68"/>
      <c r="F315" s="68"/>
    </row>
    <row r="316" spans="1:7">
      <c r="A316" s="6"/>
      <c r="B316" s="6"/>
      <c r="C316" s="6"/>
      <c r="D316" s="6"/>
      <c r="E316" s="130"/>
      <c r="F316" s="6"/>
    </row>
    <row r="317" spans="1:7">
      <c r="A317" s="14" t="s">
        <v>527</v>
      </c>
      <c r="B317" s="14" t="s">
        <v>438</v>
      </c>
      <c r="C317" s="14" t="s">
        <v>394</v>
      </c>
      <c r="D317" s="14" t="s">
        <v>283</v>
      </c>
      <c r="E317" s="23">
        <v>9.99</v>
      </c>
      <c r="F317" s="14">
        <v>1</v>
      </c>
      <c r="G317" s="18">
        <f t="shared" ref="G317:G319" si="22">SUM(E317*F317)</f>
        <v>9.99</v>
      </c>
    </row>
    <row r="318" spans="1:7">
      <c r="A318" s="14" t="s">
        <v>528</v>
      </c>
      <c r="B318" s="14" t="s">
        <v>438</v>
      </c>
      <c r="C318" s="14" t="s">
        <v>394</v>
      </c>
      <c r="D318" s="14" t="s">
        <v>283</v>
      </c>
      <c r="E318" s="23">
        <v>12.99</v>
      </c>
      <c r="F318" s="14">
        <v>2</v>
      </c>
      <c r="G318" s="18">
        <f t="shared" si="22"/>
        <v>25.98</v>
      </c>
    </row>
    <row r="319" spans="1:7">
      <c r="A319" s="14" t="s">
        <v>529</v>
      </c>
      <c r="B319" s="14" t="s">
        <v>438</v>
      </c>
      <c r="C319" s="14" t="s">
        <v>394</v>
      </c>
      <c r="D319" s="14" t="s">
        <v>291</v>
      </c>
      <c r="E319" s="23">
        <v>19.989999999999998</v>
      </c>
      <c r="F319" s="14">
        <v>1</v>
      </c>
      <c r="G319" s="18">
        <f t="shared" si="22"/>
        <v>19.989999999999998</v>
      </c>
    </row>
    <row r="320" spans="1:7">
      <c r="A320" s="14"/>
      <c r="B320" s="14"/>
      <c r="C320" s="14"/>
      <c r="D320" s="14"/>
      <c r="E320" s="16"/>
      <c r="F320" s="14"/>
    </row>
    <row r="321" spans="1:7">
      <c r="A321" s="62"/>
      <c r="B321" s="62"/>
      <c r="C321" s="62"/>
      <c r="D321" s="62"/>
      <c r="E321" s="81"/>
      <c r="F321" s="62"/>
    </row>
    <row r="322" spans="1:7">
      <c r="A322" s="6"/>
      <c r="B322" s="6"/>
      <c r="C322" s="6"/>
      <c r="D322" s="6"/>
      <c r="E322" s="130"/>
      <c r="F322" s="6"/>
    </row>
    <row r="323" spans="1:7">
      <c r="A323" s="14" t="s">
        <v>492</v>
      </c>
      <c r="B323" s="14" t="s">
        <v>8</v>
      </c>
      <c r="C323" s="14" t="s">
        <v>424</v>
      </c>
      <c r="D323" s="14" t="s">
        <v>380</v>
      </c>
      <c r="E323" s="16">
        <v>40</v>
      </c>
      <c r="F323" s="14">
        <v>1</v>
      </c>
      <c r="G323" s="5">
        <f t="shared" ref="G323:G335" si="23">SUM(E323*F323)</f>
        <v>40</v>
      </c>
    </row>
    <row r="324" spans="1:7">
      <c r="A324" s="14" t="s">
        <v>492</v>
      </c>
      <c r="B324" s="14" t="s">
        <v>8</v>
      </c>
      <c r="C324" s="14" t="s">
        <v>424</v>
      </c>
      <c r="D324" s="14" t="s">
        <v>293</v>
      </c>
      <c r="E324" s="16">
        <v>40</v>
      </c>
      <c r="F324" s="14">
        <v>1</v>
      </c>
      <c r="G324" s="5">
        <f t="shared" si="23"/>
        <v>40</v>
      </c>
    </row>
    <row r="325" spans="1:7">
      <c r="A325" s="14" t="s">
        <v>492</v>
      </c>
      <c r="B325" s="14" t="s">
        <v>8</v>
      </c>
      <c r="C325" s="14" t="s">
        <v>424</v>
      </c>
      <c r="D325" s="14" t="s">
        <v>390</v>
      </c>
      <c r="E325" s="16">
        <v>40</v>
      </c>
      <c r="F325" s="14">
        <v>1</v>
      </c>
      <c r="G325" s="5">
        <f t="shared" si="23"/>
        <v>40</v>
      </c>
    </row>
    <row r="326" spans="1:7">
      <c r="A326" s="14" t="s">
        <v>492</v>
      </c>
      <c r="B326" s="14" t="s">
        <v>8</v>
      </c>
      <c r="C326" s="14" t="s">
        <v>394</v>
      </c>
      <c r="D326" s="14" t="s">
        <v>380</v>
      </c>
      <c r="E326" s="16">
        <v>65</v>
      </c>
      <c r="F326" s="14">
        <v>1</v>
      </c>
      <c r="G326" s="5">
        <f t="shared" si="23"/>
        <v>65</v>
      </c>
    </row>
    <row r="327" spans="1:7">
      <c r="A327" s="14" t="s">
        <v>492</v>
      </c>
      <c r="B327" s="14" t="s">
        <v>8</v>
      </c>
      <c r="C327" s="14" t="s">
        <v>394</v>
      </c>
      <c r="D327" s="14" t="s">
        <v>283</v>
      </c>
      <c r="E327" s="16">
        <v>55</v>
      </c>
      <c r="F327" s="14">
        <v>1</v>
      </c>
      <c r="G327" s="5">
        <f t="shared" si="23"/>
        <v>55</v>
      </c>
    </row>
    <row r="328" spans="1:7">
      <c r="A328" s="14" t="s">
        <v>492</v>
      </c>
      <c r="B328" s="14" t="s">
        <v>8</v>
      </c>
      <c r="C328" s="14" t="s">
        <v>409</v>
      </c>
      <c r="D328" s="14" t="s">
        <v>289</v>
      </c>
      <c r="E328" s="16">
        <v>35</v>
      </c>
      <c r="F328" s="14">
        <v>1</v>
      </c>
      <c r="G328" s="5">
        <f t="shared" si="23"/>
        <v>35</v>
      </c>
    </row>
    <row r="329" spans="1:7">
      <c r="A329" s="14" t="s">
        <v>492</v>
      </c>
      <c r="B329" s="14" t="s">
        <v>8</v>
      </c>
      <c r="C329" s="14" t="s">
        <v>401</v>
      </c>
      <c r="D329" s="14" t="s">
        <v>391</v>
      </c>
      <c r="E329" s="16">
        <v>55</v>
      </c>
      <c r="F329" s="14">
        <v>1</v>
      </c>
      <c r="G329" s="5">
        <f t="shared" si="23"/>
        <v>55</v>
      </c>
    </row>
    <row r="330" spans="1:7">
      <c r="A330" s="14" t="s">
        <v>492</v>
      </c>
      <c r="B330" s="14" t="s">
        <v>8</v>
      </c>
      <c r="C330" s="14" t="s">
        <v>395</v>
      </c>
      <c r="D330" s="14" t="s">
        <v>293</v>
      </c>
      <c r="E330" s="16">
        <v>60</v>
      </c>
      <c r="F330" s="14">
        <v>1</v>
      </c>
      <c r="G330" s="5">
        <f t="shared" si="23"/>
        <v>60</v>
      </c>
    </row>
    <row r="331" spans="1:7">
      <c r="A331" s="14" t="s">
        <v>492</v>
      </c>
      <c r="B331" s="14" t="s">
        <v>8</v>
      </c>
      <c r="C331" s="14" t="s">
        <v>425</v>
      </c>
      <c r="D331" s="14" t="s">
        <v>293</v>
      </c>
      <c r="E331" s="16">
        <v>75</v>
      </c>
      <c r="F331" s="14">
        <v>1</v>
      </c>
      <c r="G331" s="5">
        <f t="shared" si="23"/>
        <v>75</v>
      </c>
    </row>
    <row r="332" spans="1:7">
      <c r="A332" s="14" t="s">
        <v>492</v>
      </c>
      <c r="B332" s="14" t="s">
        <v>8</v>
      </c>
      <c r="C332" s="14" t="s">
        <v>425</v>
      </c>
      <c r="D332" s="14" t="s">
        <v>390</v>
      </c>
      <c r="E332" s="16">
        <v>75</v>
      </c>
      <c r="F332" s="14">
        <v>1</v>
      </c>
      <c r="G332" s="5">
        <f t="shared" si="23"/>
        <v>75</v>
      </c>
    </row>
    <row r="333" spans="1:7">
      <c r="A333" s="14" t="s">
        <v>492</v>
      </c>
      <c r="B333" s="14" t="s">
        <v>8</v>
      </c>
      <c r="C333" s="14" t="s">
        <v>389</v>
      </c>
      <c r="D333" s="14" t="s">
        <v>380</v>
      </c>
      <c r="E333" s="16">
        <v>75</v>
      </c>
      <c r="F333" s="14">
        <v>1</v>
      </c>
      <c r="G333" s="5">
        <f t="shared" si="23"/>
        <v>75</v>
      </c>
    </row>
    <row r="334" spans="1:7">
      <c r="A334" s="14" t="s">
        <v>492</v>
      </c>
      <c r="B334" s="14" t="s">
        <v>8</v>
      </c>
      <c r="C334" s="14" t="s">
        <v>469</v>
      </c>
      <c r="D334" s="14" t="s">
        <v>289</v>
      </c>
      <c r="E334" s="16">
        <v>80</v>
      </c>
      <c r="F334" s="14">
        <v>1</v>
      </c>
      <c r="G334" s="5">
        <f t="shared" si="23"/>
        <v>80</v>
      </c>
    </row>
    <row r="335" spans="1:7">
      <c r="A335" s="14" t="s">
        <v>492</v>
      </c>
      <c r="B335" s="14" t="s">
        <v>8</v>
      </c>
      <c r="C335" s="14" t="s">
        <v>469</v>
      </c>
      <c r="D335" s="14" t="s">
        <v>291</v>
      </c>
      <c r="E335" s="16">
        <v>80</v>
      </c>
      <c r="F335" s="14">
        <v>1</v>
      </c>
      <c r="G335" s="5">
        <f t="shared" si="23"/>
        <v>80</v>
      </c>
    </row>
    <row r="336" spans="1:7">
      <c r="A336" s="14"/>
      <c r="B336" s="14"/>
      <c r="C336" s="14"/>
      <c r="D336" s="14"/>
      <c r="E336" s="16"/>
      <c r="F336" s="14"/>
    </row>
    <row r="337" spans="1:7">
      <c r="A337" s="62"/>
      <c r="B337" s="62"/>
      <c r="C337" s="62"/>
      <c r="D337" s="62"/>
      <c r="E337" s="81"/>
      <c r="F337" s="62"/>
    </row>
    <row r="338" spans="1:7">
      <c r="A338" s="6"/>
      <c r="B338" s="6"/>
      <c r="C338" s="6"/>
      <c r="D338" s="6"/>
      <c r="E338" s="130"/>
      <c r="F338" s="6"/>
    </row>
    <row r="339" spans="1:7">
      <c r="A339" s="14" t="s">
        <v>32</v>
      </c>
      <c r="B339" s="14" t="s">
        <v>8</v>
      </c>
      <c r="C339" s="14" t="s">
        <v>409</v>
      </c>
      <c r="D339" s="14" t="s">
        <v>293</v>
      </c>
      <c r="E339" s="16">
        <v>145</v>
      </c>
      <c r="F339" s="14">
        <v>1</v>
      </c>
      <c r="G339" s="5">
        <f>SUM(E339*F339)</f>
        <v>145</v>
      </c>
    </row>
    <row r="342" spans="1:7">
      <c r="A342" s="12" t="s">
        <v>40</v>
      </c>
      <c r="B342" s="12" t="s">
        <v>41</v>
      </c>
      <c r="C342" s="12" t="s">
        <v>42</v>
      </c>
      <c r="D342" s="12" t="s">
        <v>43</v>
      </c>
      <c r="E342" s="13" t="s">
        <v>45</v>
      </c>
      <c r="F342" s="12" t="s">
        <v>46</v>
      </c>
    </row>
    <row r="343" spans="1:7">
      <c r="A343" s="14" t="s">
        <v>530</v>
      </c>
      <c r="B343" s="71" t="s">
        <v>531</v>
      </c>
      <c r="C343" s="71" t="s">
        <v>532</v>
      </c>
      <c r="D343" s="10" t="s">
        <v>533</v>
      </c>
      <c r="E343" s="11">
        <v>40</v>
      </c>
      <c r="F343" s="10">
        <v>9</v>
      </c>
      <c r="G343" s="5">
        <f t="shared" ref="G343:G344" si="24">SUM(E343*F343)</f>
        <v>360</v>
      </c>
    </row>
    <row r="344" spans="1:7">
      <c r="A344" s="14" t="s">
        <v>530</v>
      </c>
      <c r="B344" s="71" t="s">
        <v>534</v>
      </c>
      <c r="C344" s="71" t="s">
        <v>535</v>
      </c>
      <c r="D344" s="10" t="s">
        <v>443</v>
      </c>
      <c r="E344" s="11">
        <v>30</v>
      </c>
      <c r="F344" s="10">
        <v>1</v>
      </c>
      <c r="G344" s="5">
        <f t="shared" si="24"/>
        <v>30</v>
      </c>
    </row>
    <row r="347" spans="1:7">
      <c r="A347" s="12" t="s">
        <v>40</v>
      </c>
      <c r="B347" s="12" t="s">
        <v>41</v>
      </c>
      <c r="C347" s="12" t="s">
        <v>42</v>
      </c>
      <c r="D347" s="12" t="s">
        <v>43</v>
      </c>
      <c r="E347" s="13" t="s">
        <v>45</v>
      </c>
      <c r="F347" s="12" t="s">
        <v>46</v>
      </c>
    </row>
    <row r="348" spans="1:7">
      <c r="A348" s="14" t="s">
        <v>536</v>
      </c>
      <c r="B348" s="14" t="s">
        <v>533</v>
      </c>
      <c r="C348" s="14" t="s">
        <v>533</v>
      </c>
      <c r="D348" s="14" t="s">
        <v>533</v>
      </c>
      <c r="E348" s="8">
        <v>30</v>
      </c>
      <c r="F348" s="14">
        <v>7</v>
      </c>
      <c r="G348" s="18">
        <f t="shared" ref="G348:G392" si="25">SUM(E348*F348)</f>
        <v>210</v>
      </c>
    </row>
    <row r="349" spans="1:7">
      <c r="A349" s="14" t="s">
        <v>536</v>
      </c>
      <c r="B349" s="14" t="s">
        <v>533</v>
      </c>
      <c r="C349" s="14" t="s">
        <v>533</v>
      </c>
      <c r="D349" s="14" t="s">
        <v>533</v>
      </c>
      <c r="E349" s="8">
        <v>39</v>
      </c>
      <c r="F349" s="14">
        <v>1</v>
      </c>
      <c r="G349" s="18">
        <f t="shared" si="25"/>
        <v>39</v>
      </c>
    </row>
    <row r="350" spans="1:7">
      <c r="A350" s="14" t="s">
        <v>536</v>
      </c>
      <c r="B350" s="14" t="s">
        <v>533</v>
      </c>
      <c r="C350" s="14" t="s">
        <v>533</v>
      </c>
      <c r="D350" s="14" t="s">
        <v>533</v>
      </c>
      <c r="E350" s="8">
        <v>39.5</v>
      </c>
      <c r="F350" s="14">
        <v>1</v>
      </c>
      <c r="G350" s="18">
        <f t="shared" si="25"/>
        <v>39.5</v>
      </c>
    </row>
    <row r="351" spans="1:7">
      <c r="A351" s="14" t="s">
        <v>536</v>
      </c>
      <c r="B351" s="14" t="s">
        <v>533</v>
      </c>
      <c r="C351" s="14" t="s">
        <v>533</v>
      </c>
      <c r="D351" s="14" t="s">
        <v>533</v>
      </c>
      <c r="E351" s="8">
        <v>44.5</v>
      </c>
      <c r="F351" s="14">
        <v>6</v>
      </c>
      <c r="G351" s="18">
        <f t="shared" si="25"/>
        <v>267</v>
      </c>
    </row>
    <row r="352" spans="1:7">
      <c r="A352" s="14" t="s">
        <v>536</v>
      </c>
      <c r="B352" s="14" t="s">
        <v>533</v>
      </c>
      <c r="C352" s="14" t="s">
        <v>533</v>
      </c>
      <c r="D352" s="14" t="s">
        <v>533</v>
      </c>
      <c r="E352" s="8">
        <v>49</v>
      </c>
      <c r="F352" s="14">
        <v>1</v>
      </c>
      <c r="G352" s="18">
        <f t="shared" si="25"/>
        <v>49</v>
      </c>
    </row>
    <row r="353" spans="1:7">
      <c r="A353" s="14" t="s">
        <v>536</v>
      </c>
      <c r="B353" s="14" t="s">
        <v>533</v>
      </c>
      <c r="C353" s="14" t="s">
        <v>533</v>
      </c>
      <c r="D353" s="14" t="s">
        <v>533</v>
      </c>
      <c r="E353" s="8">
        <v>49.5</v>
      </c>
      <c r="F353" s="14">
        <v>1</v>
      </c>
      <c r="G353" s="18">
        <f t="shared" si="25"/>
        <v>49.5</v>
      </c>
    </row>
    <row r="354" spans="1:7">
      <c r="A354" s="14" t="s">
        <v>536</v>
      </c>
      <c r="B354" s="14" t="s">
        <v>533</v>
      </c>
      <c r="C354" s="14" t="s">
        <v>533</v>
      </c>
      <c r="D354" s="14" t="s">
        <v>533</v>
      </c>
      <c r="E354" s="8">
        <v>59.5</v>
      </c>
      <c r="F354" s="14">
        <v>1</v>
      </c>
      <c r="G354" s="18">
        <f t="shared" si="25"/>
        <v>59.5</v>
      </c>
    </row>
    <row r="355" spans="1:7">
      <c r="A355" s="14" t="s">
        <v>536</v>
      </c>
      <c r="B355" s="14" t="s">
        <v>533</v>
      </c>
      <c r="C355" s="14" t="s">
        <v>533</v>
      </c>
      <c r="D355" s="14" t="s">
        <v>533</v>
      </c>
      <c r="E355" s="8">
        <v>69.5</v>
      </c>
      <c r="F355" s="14">
        <v>2</v>
      </c>
      <c r="G355" s="18">
        <f t="shared" si="25"/>
        <v>139</v>
      </c>
    </row>
    <row r="356" spans="1:7">
      <c r="A356" s="14" t="s">
        <v>536</v>
      </c>
      <c r="B356" s="14" t="s">
        <v>533</v>
      </c>
      <c r="C356" s="14" t="s">
        <v>533</v>
      </c>
      <c r="D356" s="14" t="s">
        <v>533</v>
      </c>
      <c r="E356" s="8">
        <v>149</v>
      </c>
      <c r="F356" s="14">
        <v>1</v>
      </c>
      <c r="G356" s="18">
        <f t="shared" si="25"/>
        <v>149</v>
      </c>
    </row>
    <row r="357" spans="1:7">
      <c r="A357" s="73" t="s">
        <v>537</v>
      </c>
      <c r="B357" s="73" t="s">
        <v>8</v>
      </c>
      <c r="C357" s="73" t="s">
        <v>507</v>
      </c>
      <c r="D357" s="73" t="s">
        <v>380</v>
      </c>
      <c r="E357" s="74">
        <v>44.5</v>
      </c>
      <c r="F357" s="73">
        <v>2</v>
      </c>
      <c r="G357" s="18">
        <f t="shared" si="25"/>
        <v>89</v>
      </c>
    </row>
    <row r="358" spans="1:7">
      <c r="A358" s="73" t="s">
        <v>537</v>
      </c>
      <c r="B358" s="73" t="s">
        <v>8</v>
      </c>
      <c r="C358" s="73" t="s">
        <v>507</v>
      </c>
      <c r="D358" s="73" t="s">
        <v>283</v>
      </c>
      <c r="E358" s="74">
        <v>44.5</v>
      </c>
      <c r="F358" s="73">
        <v>2</v>
      </c>
      <c r="G358" s="18">
        <f t="shared" si="25"/>
        <v>89</v>
      </c>
    </row>
    <row r="359" spans="1:7">
      <c r="A359" s="3"/>
      <c r="B359" s="3"/>
      <c r="C359" s="3"/>
      <c r="D359" s="3"/>
      <c r="E359" s="3"/>
      <c r="F359" s="3"/>
      <c r="G359" s="2">
        <f t="shared" si="25"/>
        <v>0</v>
      </c>
    </row>
    <row r="360" spans="1:7">
      <c r="A360" s="73" t="s">
        <v>538</v>
      </c>
      <c r="B360" s="73" t="s">
        <v>8</v>
      </c>
      <c r="C360" s="73" t="s">
        <v>507</v>
      </c>
      <c r="D360" s="73" t="s">
        <v>380</v>
      </c>
      <c r="E360" s="74">
        <v>49</v>
      </c>
      <c r="F360" s="73">
        <v>1</v>
      </c>
      <c r="G360" s="18">
        <f t="shared" si="25"/>
        <v>49</v>
      </c>
    </row>
    <row r="361" spans="1:7">
      <c r="A361" s="73" t="s">
        <v>538</v>
      </c>
      <c r="B361" s="73" t="s">
        <v>8</v>
      </c>
      <c r="C361" s="73" t="s">
        <v>507</v>
      </c>
      <c r="D361" s="73" t="s">
        <v>380</v>
      </c>
      <c r="E361" s="74">
        <v>65</v>
      </c>
      <c r="F361" s="73">
        <v>12</v>
      </c>
      <c r="G361" s="18">
        <f t="shared" si="25"/>
        <v>780</v>
      </c>
    </row>
    <row r="362" spans="1:7">
      <c r="A362" s="73" t="s">
        <v>538</v>
      </c>
      <c r="B362" s="73" t="s">
        <v>8</v>
      </c>
      <c r="C362" s="73" t="s">
        <v>507</v>
      </c>
      <c r="D362" s="73" t="s">
        <v>283</v>
      </c>
      <c r="E362" s="74">
        <v>65</v>
      </c>
      <c r="F362" s="73">
        <v>17</v>
      </c>
      <c r="G362" s="18">
        <f t="shared" si="25"/>
        <v>1105</v>
      </c>
    </row>
    <row r="363" spans="1:7">
      <c r="A363" s="73" t="s">
        <v>538</v>
      </c>
      <c r="B363" s="73" t="s">
        <v>8</v>
      </c>
      <c r="C363" s="73" t="s">
        <v>507</v>
      </c>
      <c r="D363" s="73" t="s">
        <v>289</v>
      </c>
      <c r="E363" s="74">
        <v>65</v>
      </c>
      <c r="F363" s="73">
        <v>22</v>
      </c>
      <c r="G363" s="18">
        <f t="shared" si="25"/>
        <v>1430</v>
      </c>
    </row>
    <row r="364" spans="1:7">
      <c r="A364" s="73" t="s">
        <v>538</v>
      </c>
      <c r="B364" s="73" t="s">
        <v>8</v>
      </c>
      <c r="C364" s="73" t="s">
        <v>507</v>
      </c>
      <c r="D364" s="73" t="s">
        <v>291</v>
      </c>
      <c r="E364" s="74">
        <v>65</v>
      </c>
      <c r="F364" s="73">
        <v>14</v>
      </c>
      <c r="G364" s="18">
        <f t="shared" si="25"/>
        <v>910</v>
      </c>
    </row>
    <row r="365" spans="1:7">
      <c r="A365" s="73" t="s">
        <v>538</v>
      </c>
      <c r="B365" s="73" t="s">
        <v>8</v>
      </c>
      <c r="C365" s="73" t="s">
        <v>507</v>
      </c>
      <c r="D365" s="73" t="s">
        <v>293</v>
      </c>
      <c r="E365" s="74">
        <v>65</v>
      </c>
      <c r="F365" s="73">
        <v>10</v>
      </c>
      <c r="G365" s="18">
        <f t="shared" si="25"/>
        <v>650</v>
      </c>
    </row>
    <row r="366" spans="1:7">
      <c r="A366" s="73" t="s">
        <v>538</v>
      </c>
      <c r="B366" s="73" t="s">
        <v>8</v>
      </c>
      <c r="C366" s="73" t="s">
        <v>395</v>
      </c>
      <c r="D366" s="73" t="s">
        <v>380</v>
      </c>
      <c r="E366" s="72">
        <v>65</v>
      </c>
      <c r="F366" s="73">
        <v>4</v>
      </c>
      <c r="G366" s="5">
        <f t="shared" si="25"/>
        <v>260</v>
      </c>
    </row>
    <row r="367" spans="1:7">
      <c r="A367" s="73" t="s">
        <v>538</v>
      </c>
      <c r="B367" s="73" t="s">
        <v>8</v>
      </c>
      <c r="C367" s="73" t="s">
        <v>395</v>
      </c>
      <c r="D367" s="73" t="s">
        <v>283</v>
      </c>
      <c r="E367" s="72">
        <v>65</v>
      </c>
      <c r="F367" s="73">
        <v>2</v>
      </c>
      <c r="G367" s="5">
        <f t="shared" si="25"/>
        <v>130</v>
      </c>
    </row>
    <row r="368" spans="1:7">
      <c r="A368" s="73" t="s">
        <v>538</v>
      </c>
      <c r="B368" s="73" t="s">
        <v>8</v>
      </c>
      <c r="C368" s="73" t="s">
        <v>395</v>
      </c>
      <c r="D368" s="73" t="s">
        <v>289</v>
      </c>
      <c r="E368" s="72">
        <v>65</v>
      </c>
      <c r="F368" s="73">
        <v>7</v>
      </c>
      <c r="G368" s="5">
        <f t="shared" si="25"/>
        <v>455</v>
      </c>
    </row>
    <row r="369" spans="1:7">
      <c r="A369" s="73" t="s">
        <v>538</v>
      </c>
      <c r="B369" s="73" t="s">
        <v>8</v>
      </c>
      <c r="C369" s="73" t="s">
        <v>395</v>
      </c>
      <c r="D369" s="73" t="s">
        <v>291</v>
      </c>
      <c r="E369" s="72">
        <v>65</v>
      </c>
      <c r="F369" s="73">
        <v>1</v>
      </c>
      <c r="G369" s="5">
        <f t="shared" si="25"/>
        <v>65</v>
      </c>
    </row>
    <row r="370" spans="1:7">
      <c r="A370" s="73" t="s">
        <v>538</v>
      </c>
      <c r="B370" s="73" t="s">
        <v>8</v>
      </c>
      <c r="C370" s="73" t="s">
        <v>395</v>
      </c>
      <c r="D370" s="73" t="s">
        <v>293</v>
      </c>
      <c r="E370" s="72">
        <v>65</v>
      </c>
      <c r="F370" s="73">
        <v>1</v>
      </c>
      <c r="G370" s="5">
        <f t="shared" si="25"/>
        <v>65</v>
      </c>
    </row>
    <row r="371" spans="1:7">
      <c r="A371" s="73" t="s">
        <v>538</v>
      </c>
      <c r="B371" s="73" t="s">
        <v>8</v>
      </c>
      <c r="C371" s="73" t="s">
        <v>389</v>
      </c>
      <c r="D371" s="73" t="s">
        <v>380</v>
      </c>
      <c r="E371" s="72">
        <v>85</v>
      </c>
      <c r="F371" s="73">
        <v>20</v>
      </c>
      <c r="G371" s="5">
        <f t="shared" si="25"/>
        <v>1700</v>
      </c>
    </row>
    <row r="372" spans="1:7">
      <c r="A372" s="73" t="s">
        <v>538</v>
      </c>
      <c r="B372" s="73" t="s">
        <v>8</v>
      </c>
      <c r="C372" s="73" t="s">
        <v>389</v>
      </c>
      <c r="D372" s="73" t="s">
        <v>283</v>
      </c>
      <c r="E372" s="72">
        <v>85</v>
      </c>
      <c r="F372" s="73">
        <v>9</v>
      </c>
      <c r="G372" s="5">
        <f t="shared" si="25"/>
        <v>765</v>
      </c>
    </row>
    <row r="373" spans="1:7">
      <c r="A373" s="73" t="s">
        <v>538</v>
      </c>
      <c r="B373" s="73" t="s">
        <v>8</v>
      </c>
      <c r="C373" s="73" t="s">
        <v>389</v>
      </c>
      <c r="D373" s="73" t="s">
        <v>289</v>
      </c>
      <c r="E373" s="72">
        <v>85</v>
      </c>
      <c r="F373" s="73">
        <v>24</v>
      </c>
      <c r="G373" s="5">
        <f t="shared" si="25"/>
        <v>2040</v>
      </c>
    </row>
    <row r="374" spans="1:7">
      <c r="A374" s="73" t="s">
        <v>538</v>
      </c>
      <c r="B374" s="73" t="s">
        <v>8</v>
      </c>
      <c r="C374" s="73" t="s">
        <v>389</v>
      </c>
      <c r="D374" s="73" t="s">
        <v>291</v>
      </c>
      <c r="E374" s="72">
        <v>85</v>
      </c>
      <c r="F374" s="73">
        <v>11</v>
      </c>
      <c r="G374" s="5">
        <f t="shared" si="25"/>
        <v>935</v>
      </c>
    </row>
    <row r="375" spans="1:7">
      <c r="A375" s="73" t="s">
        <v>538</v>
      </c>
      <c r="B375" s="73" t="s">
        <v>8</v>
      </c>
      <c r="C375" s="73" t="s">
        <v>389</v>
      </c>
      <c r="D375" s="73" t="s">
        <v>293</v>
      </c>
      <c r="E375" s="72">
        <v>85</v>
      </c>
      <c r="F375" s="73">
        <v>7</v>
      </c>
      <c r="G375" s="5">
        <f t="shared" si="25"/>
        <v>595</v>
      </c>
    </row>
    <row r="376" spans="1:7">
      <c r="A376" s="73" t="s">
        <v>538</v>
      </c>
      <c r="B376" s="73" t="s">
        <v>8</v>
      </c>
      <c r="C376" s="73" t="s">
        <v>389</v>
      </c>
      <c r="D376" s="73" t="s">
        <v>380</v>
      </c>
      <c r="E376" s="72">
        <v>75</v>
      </c>
      <c r="F376" s="73">
        <v>7</v>
      </c>
      <c r="G376" s="5">
        <f t="shared" si="25"/>
        <v>525</v>
      </c>
    </row>
    <row r="377" spans="1:7">
      <c r="A377" s="73" t="s">
        <v>538</v>
      </c>
      <c r="B377" s="73" t="s">
        <v>8</v>
      </c>
      <c r="C377" s="73" t="s">
        <v>389</v>
      </c>
      <c r="D377" s="73" t="s">
        <v>283</v>
      </c>
      <c r="E377" s="72">
        <v>75</v>
      </c>
      <c r="F377" s="73">
        <v>4</v>
      </c>
      <c r="G377" s="5">
        <f t="shared" si="25"/>
        <v>300</v>
      </c>
    </row>
    <row r="378" spans="1:7">
      <c r="A378" s="73" t="s">
        <v>538</v>
      </c>
      <c r="B378" s="73" t="s">
        <v>8</v>
      </c>
      <c r="C378" s="73" t="s">
        <v>389</v>
      </c>
      <c r="D378" s="73" t="s">
        <v>289</v>
      </c>
      <c r="E378" s="72">
        <v>75</v>
      </c>
      <c r="F378" s="73">
        <v>6</v>
      </c>
      <c r="G378" s="5">
        <f t="shared" si="25"/>
        <v>450</v>
      </c>
    </row>
    <row r="379" spans="1:7">
      <c r="A379" s="73" t="s">
        <v>538</v>
      </c>
      <c r="B379" s="73" t="s">
        <v>8</v>
      </c>
      <c r="C379" s="73" t="s">
        <v>389</v>
      </c>
      <c r="D379" s="73" t="s">
        <v>291</v>
      </c>
      <c r="E379" s="72">
        <v>75</v>
      </c>
      <c r="F379" s="73">
        <v>2</v>
      </c>
      <c r="G379" s="5">
        <f t="shared" si="25"/>
        <v>150</v>
      </c>
    </row>
    <row r="380" spans="1:7">
      <c r="A380" s="73" t="s">
        <v>538</v>
      </c>
      <c r="B380" s="73" t="s">
        <v>8</v>
      </c>
      <c r="C380" s="73" t="s">
        <v>385</v>
      </c>
      <c r="D380" s="73" t="s">
        <v>380</v>
      </c>
      <c r="E380" s="72">
        <v>55</v>
      </c>
      <c r="F380" s="73">
        <v>20</v>
      </c>
      <c r="G380" s="5">
        <f t="shared" si="25"/>
        <v>1100</v>
      </c>
    </row>
    <row r="381" spans="1:7">
      <c r="A381" s="73" t="s">
        <v>538</v>
      </c>
      <c r="B381" s="73" t="s">
        <v>8</v>
      </c>
      <c r="C381" s="73" t="s">
        <v>385</v>
      </c>
      <c r="D381" s="73" t="s">
        <v>283</v>
      </c>
      <c r="E381" s="72">
        <v>55</v>
      </c>
      <c r="F381" s="73">
        <v>12</v>
      </c>
      <c r="G381" s="5">
        <f t="shared" si="25"/>
        <v>660</v>
      </c>
    </row>
    <row r="382" spans="1:7">
      <c r="A382" s="73" t="s">
        <v>538</v>
      </c>
      <c r="B382" s="73" t="s">
        <v>8</v>
      </c>
      <c r="C382" s="73" t="s">
        <v>385</v>
      </c>
      <c r="D382" s="73" t="s">
        <v>289</v>
      </c>
      <c r="E382" s="72">
        <v>55</v>
      </c>
      <c r="F382" s="73">
        <v>34</v>
      </c>
      <c r="G382" s="5">
        <f t="shared" si="25"/>
        <v>1870</v>
      </c>
    </row>
    <row r="383" spans="1:7">
      <c r="A383" s="73" t="s">
        <v>538</v>
      </c>
      <c r="B383" s="73" t="s">
        <v>8</v>
      </c>
      <c r="C383" s="73" t="s">
        <v>385</v>
      </c>
      <c r="D383" s="73" t="s">
        <v>291</v>
      </c>
      <c r="E383" s="72">
        <v>55</v>
      </c>
      <c r="F383" s="73">
        <v>21</v>
      </c>
      <c r="G383" s="5">
        <f t="shared" si="25"/>
        <v>1155</v>
      </c>
    </row>
    <row r="384" spans="1:7">
      <c r="A384" s="73" t="s">
        <v>538</v>
      </c>
      <c r="B384" s="73" t="s">
        <v>8</v>
      </c>
      <c r="C384" s="73" t="s">
        <v>385</v>
      </c>
      <c r="D384" s="73" t="s">
        <v>293</v>
      </c>
      <c r="E384" s="72">
        <v>55</v>
      </c>
      <c r="F384" s="73">
        <v>12</v>
      </c>
      <c r="G384" s="5">
        <f t="shared" si="25"/>
        <v>660</v>
      </c>
    </row>
    <row r="385" spans="1:7">
      <c r="A385" s="3"/>
      <c r="B385" s="3"/>
      <c r="C385" s="3"/>
      <c r="D385" s="3"/>
      <c r="E385" s="3"/>
      <c r="F385" s="3"/>
      <c r="G385" s="2">
        <f t="shared" si="25"/>
        <v>0</v>
      </c>
    </row>
    <row r="386" spans="1:7">
      <c r="A386" s="3"/>
      <c r="B386" s="3"/>
      <c r="C386" s="3"/>
      <c r="D386" s="3"/>
      <c r="E386" s="3"/>
      <c r="F386" s="3"/>
      <c r="G386" s="2">
        <f t="shared" si="25"/>
        <v>0</v>
      </c>
    </row>
    <row r="387" spans="1:7">
      <c r="A387" s="73" t="s">
        <v>539</v>
      </c>
      <c r="B387" s="73" t="s">
        <v>8</v>
      </c>
      <c r="C387" s="73" t="s">
        <v>389</v>
      </c>
      <c r="D387" s="73" t="s">
        <v>380</v>
      </c>
      <c r="E387" s="72">
        <v>89</v>
      </c>
      <c r="F387" s="73">
        <v>1</v>
      </c>
      <c r="G387" s="5">
        <f t="shared" si="25"/>
        <v>89</v>
      </c>
    </row>
    <row r="388" spans="1:7">
      <c r="A388" s="73" t="s">
        <v>539</v>
      </c>
      <c r="B388" s="73" t="s">
        <v>8</v>
      </c>
      <c r="C388" s="73" t="s">
        <v>389</v>
      </c>
      <c r="D388" s="73" t="s">
        <v>100</v>
      </c>
      <c r="E388" s="72">
        <v>89</v>
      </c>
      <c r="F388" s="73">
        <v>1</v>
      </c>
      <c r="G388" s="5">
        <f t="shared" si="25"/>
        <v>89</v>
      </c>
    </row>
    <row r="389" spans="1:7">
      <c r="A389" s="73" t="s">
        <v>539</v>
      </c>
      <c r="B389" s="73" t="s">
        <v>8</v>
      </c>
      <c r="C389" s="73" t="s">
        <v>395</v>
      </c>
      <c r="D389" s="73" t="s">
        <v>100</v>
      </c>
      <c r="E389" s="72">
        <v>70</v>
      </c>
      <c r="F389" s="73">
        <v>1</v>
      </c>
      <c r="G389" s="5">
        <f t="shared" si="25"/>
        <v>70</v>
      </c>
    </row>
    <row r="390" spans="1:7">
      <c r="A390" s="73" t="s">
        <v>518</v>
      </c>
      <c r="B390" s="73" t="s">
        <v>8</v>
      </c>
      <c r="C390" s="73" t="s">
        <v>507</v>
      </c>
      <c r="D390" s="73" t="s">
        <v>380</v>
      </c>
      <c r="E390" s="74">
        <v>65</v>
      </c>
      <c r="F390" s="73">
        <v>3</v>
      </c>
      <c r="G390" s="18">
        <f t="shared" si="25"/>
        <v>195</v>
      </c>
    </row>
    <row r="391" spans="1:7">
      <c r="A391" s="73" t="s">
        <v>518</v>
      </c>
      <c r="B391" s="73" t="s">
        <v>8</v>
      </c>
      <c r="C391" s="73" t="s">
        <v>507</v>
      </c>
      <c r="D391" s="73" t="s">
        <v>99</v>
      </c>
      <c r="E391" s="74">
        <v>65</v>
      </c>
      <c r="F391" s="73">
        <v>1</v>
      </c>
      <c r="G391" s="18">
        <f t="shared" si="25"/>
        <v>65</v>
      </c>
    </row>
    <row r="392" spans="1:7">
      <c r="A392" s="73" t="s">
        <v>518</v>
      </c>
      <c r="B392" s="73" t="s">
        <v>8</v>
      </c>
      <c r="C392" s="73" t="s">
        <v>507</v>
      </c>
      <c r="D392" s="73" t="s">
        <v>293</v>
      </c>
      <c r="E392" s="74">
        <v>65</v>
      </c>
      <c r="F392" s="73">
        <v>2</v>
      </c>
      <c r="G392" s="18">
        <f t="shared" si="25"/>
        <v>130</v>
      </c>
    </row>
    <row r="394" spans="1:7">
      <c r="F394" s="19" t="s">
        <v>17</v>
      </c>
      <c r="G394" s="18">
        <f>SUM(G2:G392)</f>
        <v>61455.21</v>
      </c>
    </row>
    <row r="395" spans="1:7">
      <c r="F395" s="19"/>
    </row>
    <row r="396" spans="1:7">
      <c r="F396" s="19" t="s">
        <v>16</v>
      </c>
      <c r="G396" s="2">
        <f>SUM(F2:F392)</f>
        <v>1004</v>
      </c>
    </row>
    <row r="397" spans="1:7">
      <c r="F397" s="19"/>
    </row>
    <row r="398" spans="1:7">
      <c r="F398" s="19" t="s">
        <v>47</v>
      </c>
      <c r="G398" s="18">
        <f>SUM(G394/G396)</f>
        <v>61.210368525896413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workbookViewId="0">
      <selection activeCell="J10" sqref="J10"/>
    </sheetView>
  </sheetViews>
  <sheetFormatPr defaultColWidth="10.6640625" defaultRowHeight="15"/>
  <cols>
    <col min="2" max="2" width="15.33203125" bestFit="1" customWidth="1"/>
  </cols>
  <sheetData>
    <row r="1" spans="1:11">
      <c r="A1" s="27" t="s">
        <v>40</v>
      </c>
      <c r="B1" s="27" t="s">
        <v>75</v>
      </c>
      <c r="C1" s="27" t="s">
        <v>132</v>
      </c>
      <c r="D1" s="28" t="s">
        <v>45</v>
      </c>
      <c r="E1" s="27" t="s">
        <v>46</v>
      </c>
      <c r="F1" s="13" t="s">
        <v>131</v>
      </c>
      <c r="G1" s="29"/>
      <c r="H1" s="30" t="s">
        <v>16</v>
      </c>
      <c r="I1" s="31" t="s">
        <v>17</v>
      </c>
      <c r="J1" s="31" t="s">
        <v>47</v>
      </c>
      <c r="K1" s="32"/>
    </row>
    <row r="2" spans="1:11">
      <c r="A2" s="33" t="s">
        <v>133</v>
      </c>
      <c r="B2" s="34" t="s">
        <v>134</v>
      </c>
      <c r="C2" s="34" t="s">
        <v>135</v>
      </c>
      <c r="D2" s="35">
        <v>25</v>
      </c>
      <c r="E2" s="36">
        <v>145</v>
      </c>
      <c r="F2" s="37">
        <v>3625</v>
      </c>
      <c r="G2" s="29"/>
      <c r="H2" s="38">
        <v>2178</v>
      </c>
      <c r="I2" s="39">
        <v>54450</v>
      </c>
      <c r="J2" s="39">
        <v>25</v>
      </c>
      <c r="K2" s="37"/>
    </row>
    <row r="3" spans="1:11">
      <c r="A3" s="40" t="s">
        <v>133</v>
      </c>
      <c r="B3" s="41" t="s">
        <v>136</v>
      </c>
      <c r="C3" s="41" t="s">
        <v>137</v>
      </c>
      <c r="D3" s="42">
        <v>25</v>
      </c>
      <c r="E3" s="41">
        <v>187</v>
      </c>
      <c r="F3" s="37">
        <v>4675</v>
      </c>
      <c r="G3" s="29"/>
      <c r="H3" s="29"/>
      <c r="I3" s="29"/>
      <c r="J3" s="29"/>
      <c r="K3" s="29"/>
    </row>
    <row r="4" spans="1:11">
      <c r="A4" s="40" t="s">
        <v>133</v>
      </c>
      <c r="B4" s="41" t="s">
        <v>138</v>
      </c>
      <c r="C4" s="41" t="s">
        <v>139</v>
      </c>
      <c r="D4" s="42">
        <v>25</v>
      </c>
      <c r="E4" s="43">
        <v>60</v>
      </c>
      <c r="F4" s="37">
        <v>1500</v>
      </c>
      <c r="G4" s="29"/>
      <c r="H4" s="29"/>
      <c r="I4" s="29"/>
      <c r="J4" s="29"/>
      <c r="K4" s="29"/>
    </row>
    <row r="5" spans="1:11">
      <c r="A5" s="40" t="s">
        <v>133</v>
      </c>
      <c r="B5" s="41" t="s">
        <v>140</v>
      </c>
      <c r="C5" s="41" t="s">
        <v>141</v>
      </c>
      <c r="D5" s="42">
        <v>25</v>
      </c>
      <c r="E5" s="43">
        <v>80</v>
      </c>
      <c r="F5" s="37">
        <v>2000</v>
      </c>
      <c r="G5" s="29"/>
      <c r="H5" s="29"/>
      <c r="I5" s="29"/>
      <c r="J5" s="29"/>
      <c r="K5" s="29"/>
    </row>
    <row r="6" spans="1:11">
      <c r="A6" s="40" t="s">
        <v>133</v>
      </c>
      <c r="B6" s="41" t="s">
        <v>142</v>
      </c>
      <c r="C6" s="41"/>
      <c r="D6" s="42">
        <v>25</v>
      </c>
      <c r="E6" s="43">
        <v>141</v>
      </c>
      <c r="F6" s="37">
        <v>3525</v>
      </c>
      <c r="G6" s="29"/>
      <c r="H6" s="29"/>
      <c r="I6" s="29"/>
      <c r="J6" s="29"/>
      <c r="K6" s="29"/>
    </row>
    <row r="7" spans="1:11">
      <c r="A7" s="40" t="s">
        <v>133</v>
      </c>
      <c r="B7" s="41" t="s">
        <v>143</v>
      </c>
      <c r="C7" s="41" t="s">
        <v>144</v>
      </c>
      <c r="D7" s="42">
        <v>25</v>
      </c>
      <c r="E7" s="43">
        <v>225</v>
      </c>
      <c r="F7" s="37">
        <v>5625</v>
      </c>
      <c r="G7" s="29"/>
      <c r="H7" s="29"/>
      <c r="I7" s="29"/>
      <c r="J7" s="29"/>
      <c r="K7" s="29"/>
    </row>
    <row r="8" spans="1:11">
      <c r="A8" s="40" t="s">
        <v>133</v>
      </c>
      <c r="B8" s="41" t="s">
        <v>145</v>
      </c>
      <c r="C8" s="41" t="s">
        <v>146</v>
      </c>
      <c r="D8" s="42">
        <v>25</v>
      </c>
      <c r="E8" s="43">
        <v>159</v>
      </c>
      <c r="F8" s="37">
        <v>3975</v>
      </c>
      <c r="G8" s="29"/>
      <c r="H8" s="29"/>
      <c r="I8" s="29"/>
      <c r="J8" s="29"/>
      <c r="K8" s="29"/>
    </row>
    <row r="9" spans="1:11">
      <c r="A9" s="40" t="s">
        <v>133</v>
      </c>
      <c r="B9" s="41" t="s">
        <v>147</v>
      </c>
      <c r="C9" s="41" t="s">
        <v>148</v>
      </c>
      <c r="D9" s="42">
        <v>25</v>
      </c>
      <c r="E9" s="43">
        <v>126</v>
      </c>
      <c r="F9" s="37">
        <v>3150</v>
      </c>
      <c r="G9" s="29"/>
      <c r="H9" s="29"/>
      <c r="I9" s="29"/>
      <c r="J9" s="29"/>
      <c r="K9" s="29"/>
    </row>
    <row r="10" spans="1:11">
      <c r="A10" s="40" t="s">
        <v>133</v>
      </c>
      <c r="B10" s="41" t="s">
        <v>149</v>
      </c>
      <c r="C10" s="41" t="s">
        <v>148</v>
      </c>
      <c r="D10" s="42">
        <v>25</v>
      </c>
      <c r="E10" s="43">
        <v>147</v>
      </c>
      <c r="F10" s="37">
        <v>3675</v>
      </c>
      <c r="G10" s="29"/>
      <c r="H10" s="29"/>
      <c r="I10" s="29"/>
      <c r="J10" s="29"/>
      <c r="K10" s="29"/>
    </row>
    <row r="11" spans="1:11">
      <c r="A11" s="40" t="s">
        <v>133</v>
      </c>
      <c r="B11" s="41" t="s">
        <v>150</v>
      </c>
      <c r="C11" s="41" t="s">
        <v>148</v>
      </c>
      <c r="D11" s="42">
        <v>25</v>
      </c>
      <c r="E11" s="43">
        <v>225</v>
      </c>
      <c r="F11" s="37">
        <v>5625</v>
      </c>
      <c r="G11" s="29"/>
      <c r="H11" s="29"/>
      <c r="I11" s="29"/>
      <c r="J11" s="29"/>
      <c r="K11" s="29"/>
    </row>
    <row r="12" spans="1:11">
      <c r="A12" s="40" t="s">
        <v>133</v>
      </c>
      <c r="B12" s="41" t="s">
        <v>151</v>
      </c>
      <c r="C12" s="41" t="s">
        <v>152</v>
      </c>
      <c r="D12" s="42">
        <v>25</v>
      </c>
      <c r="E12" s="43">
        <v>156</v>
      </c>
      <c r="F12" s="37">
        <v>3900</v>
      </c>
      <c r="G12" s="29"/>
      <c r="H12" s="29"/>
      <c r="I12" s="29"/>
      <c r="J12" s="29"/>
      <c r="K12" s="29"/>
    </row>
    <row r="13" spans="1:11">
      <c r="A13" s="40" t="s">
        <v>133</v>
      </c>
      <c r="B13" s="41" t="s">
        <v>153</v>
      </c>
      <c r="C13" s="41" t="s">
        <v>154</v>
      </c>
      <c r="D13" s="42">
        <v>25</v>
      </c>
      <c r="E13" s="43">
        <v>192</v>
      </c>
      <c r="F13" s="37">
        <v>4800</v>
      </c>
      <c r="G13" s="29"/>
      <c r="H13" s="29"/>
      <c r="I13" s="29"/>
      <c r="J13" s="29"/>
      <c r="K13" s="29"/>
    </row>
    <row r="14" spans="1:11">
      <c r="A14" s="40" t="s">
        <v>133</v>
      </c>
      <c r="B14" s="41" t="s">
        <v>155</v>
      </c>
      <c r="C14" s="41" t="s">
        <v>156</v>
      </c>
      <c r="D14" s="42">
        <v>25</v>
      </c>
      <c r="E14" s="43">
        <v>67</v>
      </c>
      <c r="F14" s="37">
        <v>1675</v>
      </c>
      <c r="G14" s="29"/>
      <c r="H14" s="29"/>
      <c r="I14" s="29"/>
      <c r="J14" s="29"/>
      <c r="K14" s="29"/>
    </row>
    <row r="15" spans="1:11">
      <c r="A15" s="40" t="s">
        <v>133</v>
      </c>
      <c r="B15" s="41" t="s">
        <v>155</v>
      </c>
      <c r="C15" s="41" t="s">
        <v>157</v>
      </c>
      <c r="D15" s="42">
        <v>25</v>
      </c>
      <c r="E15" s="43">
        <v>59</v>
      </c>
      <c r="F15" s="37">
        <v>1475</v>
      </c>
      <c r="G15" s="29"/>
      <c r="H15" s="29"/>
      <c r="I15" s="29"/>
      <c r="J15" s="29"/>
      <c r="K15" s="29"/>
    </row>
    <row r="16" spans="1:11">
      <c r="A16" s="40" t="s">
        <v>133</v>
      </c>
      <c r="B16" s="41" t="s">
        <v>158</v>
      </c>
      <c r="C16" s="41" t="s">
        <v>159</v>
      </c>
      <c r="D16" s="42">
        <v>25</v>
      </c>
      <c r="E16" s="43">
        <v>50</v>
      </c>
      <c r="F16" s="37">
        <v>1250</v>
      </c>
      <c r="G16" s="29"/>
      <c r="H16" s="29"/>
      <c r="I16" s="29"/>
      <c r="J16" s="29"/>
      <c r="K16" s="29"/>
    </row>
    <row r="17" spans="1:11">
      <c r="A17" s="40" t="s">
        <v>133</v>
      </c>
      <c r="B17" s="41" t="s">
        <v>160</v>
      </c>
      <c r="C17" s="41" t="s">
        <v>159</v>
      </c>
      <c r="D17" s="42">
        <v>25</v>
      </c>
      <c r="E17" s="43">
        <v>40</v>
      </c>
      <c r="F17" s="37">
        <v>1000</v>
      </c>
      <c r="G17" s="29"/>
      <c r="H17" s="29"/>
      <c r="I17" s="29"/>
      <c r="J17" s="29"/>
      <c r="K17" s="29"/>
    </row>
    <row r="18" spans="1:11">
      <c r="A18" s="40" t="s">
        <v>133</v>
      </c>
      <c r="B18" s="41" t="s">
        <v>155</v>
      </c>
      <c r="C18" s="41" t="s">
        <v>159</v>
      </c>
      <c r="D18" s="42">
        <v>25</v>
      </c>
      <c r="E18" s="43">
        <v>72</v>
      </c>
      <c r="F18" s="37">
        <v>1800</v>
      </c>
      <c r="G18" s="29"/>
      <c r="H18" s="29"/>
      <c r="I18" s="29"/>
      <c r="J18" s="29"/>
      <c r="K18" s="29"/>
    </row>
    <row r="19" spans="1:11">
      <c r="A19" s="40" t="s">
        <v>133</v>
      </c>
      <c r="B19" s="41" t="s">
        <v>155</v>
      </c>
      <c r="C19" s="41" t="s">
        <v>161</v>
      </c>
      <c r="D19" s="42">
        <v>25</v>
      </c>
      <c r="E19" s="43">
        <v>17</v>
      </c>
      <c r="F19" s="37">
        <v>425</v>
      </c>
      <c r="G19" s="29"/>
      <c r="H19" s="29"/>
      <c r="I19" s="29"/>
      <c r="J19" s="29"/>
      <c r="K19" s="29"/>
    </row>
    <row r="20" spans="1:11">
      <c r="A20" s="40" t="s">
        <v>133</v>
      </c>
      <c r="B20" s="41" t="s">
        <v>155</v>
      </c>
      <c r="C20" s="41" t="s">
        <v>162</v>
      </c>
      <c r="D20" s="42">
        <v>25</v>
      </c>
      <c r="E20" s="43">
        <v>30</v>
      </c>
      <c r="F20" s="37">
        <v>750</v>
      </c>
      <c r="G20" s="29"/>
      <c r="H20" s="29"/>
      <c r="I20" s="29"/>
      <c r="J20" s="29"/>
      <c r="K20" s="29"/>
    </row>
    <row r="21" spans="1:11">
      <c r="A21" s="44"/>
      <c r="B21" s="44"/>
      <c r="C21" s="44"/>
      <c r="D21" s="45"/>
      <c r="E21" s="46"/>
      <c r="F21" s="29"/>
      <c r="G21" s="29"/>
      <c r="H21" s="29"/>
      <c r="I21" s="29"/>
      <c r="J21" s="29"/>
      <c r="K21" s="29"/>
    </row>
    <row r="22" spans="1:11">
      <c r="A22" s="44"/>
      <c r="B22" s="44"/>
      <c r="C22" s="44"/>
      <c r="D22" s="45"/>
      <c r="E22" s="47"/>
      <c r="F22" s="48"/>
      <c r="G22" s="29"/>
      <c r="H22" s="29"/>
      <c r="I22" s="29"/>
      <c r="J22" s="29"/>
      <c r="K22" s="29"/>
    </row>
    <row r="23" spans="1:11">
      <c r="A23" s="44"/>
      <c r="B23" s="44"/>
      <c r="C23" s="44"/>
      <c r="D23" s="45"/>
      <c r="E23" s="46"/>
      <c r="F23" s="29"/>
      <c r="G23" s="29"/>
      <c r="H23" s="29"/>
      <c r="I23" s="29"/>
      <c r="J23" s="29"/>
      <c r="K23" s="29"/>
    </row>
    <row r="24" spans="1:11">
      <c r="A24" s="44"/>
      <c r="B24" s="44"/>
      <c r="C24" s="44"/>
      <c r="D24" s="45"/>
      <c r="E24" s="46"/>
      <c r="F24" s="29"/>
      <c r="G24" s="29"/>
      <c r="H24" s="29"/>
      <c r="I24" s="29"/>
      <c r="J24" s="29"/>
      <c r="K24" s="29"/>
    </row>
    <row r="25" spans="1:11">
      <c r="A25" s="44"/>
      <c r="B25" s="44"/>
      <c r="C25" s="44"/>
      <c r="D25" s="45"/>
      <c r="E25" s="46"/>
      <c r="F25" s="29"/>
      <c r="G25" s="29"/>
      <c r="H25" s="29"/>
      <c r="I25" s="29"/>
      <c r="J25" s="29"/>
      <c r="K25" s="29"/>
    </row>
    <row r="26" spans="1:11">
      <c r="A26" s="44"/>
      <c r="B26" s="44"/>
      <c r="C26" s="44"/>
      <c r="D26" s="45"/>
      <c r="E26" s="46"/>
      <c r="F26" s="29"/>
      <c r="G26" s="29"/>
      <c r="H26" s="29"/>
      <c r="I26" s="29"/>
      <c r="J26" s="29"/>
      <c r="K26" s="29"/>
    </row>
    <row r="27" spans="1:11">
      <c r="A27" s="44"/>
      <c r="B27" s="44"/>
      <c r="C27" s="44"/>
      <c r="D27" s="45"/>
      <c r="E27" s="46"/>
      <c r="F27" s="29"/>
      <c r="G27" s="29"/>
      <c r="H27" s="29"/>
      <c r="I27" s="29"/>
      <c r="J27" s="29"/>
      <c r="K27" s="29"/>
    </row>
    <row r="28" spans="1:11">
      <c r="A28" s="44"/>
      <c r="B28" s="44"/>
      <c r="C28" s="44"/>
      <c r="D28" s="45"/>
      <c r="E28" s="46"/>
      <c r="F28" s="29"/>
      <c r="G28" s="29"/>
      <c r="H28" s="29"/>
      <c r="I28" s="29"/>
      <c r="J28" s="29"/>
      <c r="K28" s="29"/>
    </row>
    <row r="29" spans="1:11">
      <c r="A29" s="44"/>
      <c r="B29" s="44"/>
      <c r="C29" s="44"/>
      <c r="D29" s="45"/>
      <c r="E29" s="46"/>
      <c r="F29" s="29"/>
      <c r="G29" s="29"/>
      <c r="H29" s="29"/>
      <c r="I29" s="29"/>
      <c r="J29" s="29"/>
      <c r="K29" s="29"/>
    </row>
    <row r="30" spans="1:11">
      <c r="A30" s="44"/>
      <c r="B30" s="44"/>
      <c r="C30" s="44"/>
      <c r="D30" s="45"/>
      <c r="E30" s="44"/>
      <c r="F30" s="29"/>
      <c r="G30" s="29"/>
      <c r="H30" s="29"/>
      <c r="I30" s="29"/>
      <c r="J30" s="29"/>
      <c r="K30" s="29"/>
    </row>
    <row r="31" spans="1:11">
      <c r="A31" s="44"/>
      <c r="B31" s="44"/>
      <c r="C31" s="44"/>
      <c r="D31" s="45"/>
      <c r="E31" s="46"/>
      <c r="F31" s="29"/>
      <c r="G31" s="29"/>
      <c r="H31" s="29"/>
      <c r="I31" s="29"/>
      <c r="J31" s="29"/>
      <c r="K31" s="29"/>
    </row>
    <row r="32" spans="1:11">
      <c r="A32" s="44"/>
      <c r="B32" s="44"/>
      <c r="C32" s="44"/>
      <c r="D32" s="45"/>
      <c r="E32" s="46"/>
      <c r="F32" s="29"/>
      <c r="G32" s="29"/>
      <c r="H32" s="29"/>
      <c r="I32" s="29"/>
      <c r="J32" s="29"/>
      <c r="K32" s="29"/>
    </row>
    <row r="33" spans="1:11">
      <c r="A33" s="44"/>
      <c r="B33" s="44"/>
      <c r="C33" s="44"/>
      <c r="D33" s="45"/>
      <c r="E33" s="46"/>
      <c r="F33" s="29"/>
      <c r="G33" s="29"/>
      <c r="H33" s="29"/>
      <c r="I33" s="29"/>
      <c r="J33" s="29"/>
      <c r="K33" s="29"/>
    </row>
    <row r="34" spans="1:11">
      <c r="A34" s="46"/>
      <c r="B34" s="46"/>
      <c r="C34" s="46"/>
      <c r="D34" s="45"/>
      <c r="E34" s="46"/>
      <c r="F34" s="37"/>
      <c r="G34" s="29"/>
      <c r="H34" s="29"/>
      <c r="I34" s="29"/>
      <c r="J34" s="29"/>
      <c r="K34" s="29"/>
    </row>
    <row r="35" spans="1:11">
      <c r="A35" s="44"/>
      <c r="B35" s="44"/>
      <c r="C35" s="44"/>
      <c r="D35" s="45"/>
      <c r="E35" s="46"/>
      <c r="F35" s="29"/>
      <c r="G35" s="29"/>
      <c r="H35" s="29"/>
      <c r="I35" s="29"/>
      <c r="J35" s="29"/>
      <c r="K35" s="29"/>
    </row>
    <row r="36" spans="1:11">
      <c r="A36" s="44"/>
      <c r="B36" s="44"/>
      <c r="C36" s="44"/>
      <c r="D36" s="45"/>
      <c r="E36" s="46"/>
      <c r="F36" s="29"/>
      <c r="G36" s="29"/>
      <c r="H36" s="29"/>
      <c r="I36" s="29"/>
      <c r="J36" s="29"/>
      <c r="K36" s="29"/>
    </row>
    <row r="37" spans="1:11">
      <c r="A37" s="44"/>
      <c r="B37" s="44"/>
      <c r="C37" s="44"/>
      <c r="D37" s="45"/>
      <c r="E37" s="46"/>
      <c r="F37" s="29"/>
      <c r="G37" s="29"/>
      <c r="H37" s="29"/>
      <c r="I37" s="29"/>
      <c r="J37" s="29"/>
      <c r="K37" s="29"/>
    </row>
    <row r="38" spans="1:11">
      <c r="A38" s="44"/>
      <c r="B38" s="44"/>
      <c r="C38" s="44"/>
      <c r="D38" s="45"/>
      <c r="E38" s="46"/>
      <c r="F38" s="29"/>
      <c r="G38" s="29"/>
      <c r="H38" s="29"/>
      <c r="I38" s="29"/>
      <c r="J38" s="29"/>
      <c r="K38" s="29"/>
    </row>
    <row r="39" spans="1:11">
      <c r="A39" s="44"/>
      <c r="B39" s="44"/>
      <c r="C39" s="46"/>
      <c r="D39" s="45"/>
      <c r="E39" s="46"/>
      <c r="F39" s="29"/>
      <c r="G39" s="29"/>
      <c r="H39" s="29"/>
      <c r="I39" s="29"/>
      <c r="J39" s="29"/>
      <c r="K39" s="29"/>
    </row>
    <row r="40" spans="1:11">
      <c r="A40" s="46"/>
      <c r="B40" s="46"/>
      <c r="C40" s="46"/>
      <c r="D40" s="45"/>
      <c r="E40" s="46"/>
      <c r="F40" s="29"/>
      <c r="G40" s="29"/>
      <c r="H40" s="29"/>
      <c r="I40" s="29"/>
      <c r="J40" s="29"/>
      <c r="K40" s="29"/>
    </row>
    <row r="41" spans="1:11">
      <c r="A41" s="46"/>
      <c r="B41" s="46"/>
      <c r="C41" s="46"/>
      <c r="D41" s="45"/>
      <c r="E41" s="46"/>
      <c r="F41" s="29"/>
      <c r="G41" s="29"/>
      <c r="H41" s="29"/>
      <c r="I41" s="29"/>
      <c r="J41" s="29"/>
      <c r="K41" s="29"/>
    </row>
    <row r="42" spans="1:11">
      <c r="A42" s="46"/>
      <c r="B42" s="46"/>
      <c r="C42" s="46"/>
      <c r="D42" s="45"/>
      <c r="E42" s="46"/>
      <c r="F42" s="29"/>
      <c r="G42" s="29"/>
      <c r="H42" s="29"/>
      <c r="I42" s="29"/>
      <c r="J42" s="29"/>
      <c r="K42" s="29"/>
    </row>
    <row r="43" spans="1:11">
      <c r="A43" s="44"/>
      <c r="B43" s="44"/>
      <c r="C43" s="46"/>
      <c r="D43" s="45"/>
      <c r="E43" s="46"/>
      <c r="F43" s="29"/>
      <c r="G43" s="29"/>
      <c r="H43" s="29"/>
      <c r="I43" s="29"/>
      <c r="J43" s="29"/>
      <c r="K43" s="29"/>
    </row>
    <row r="44" spans="1:11">
      <c r="A44" s="44"/>
      <c r="B44" s="44"/>
      <c r="C44" s="46"/>
      <c r="D44" s="45"/>
      <c r="E44" s="46"/>
      <c r="F44" s="29"/>
      <c r="G44" s="29"/>
      <c r="H44" s="29"/>
      <c r="I44" s="29"/>
      <c r="J44" s="29"/>
      <c r="K44" s="29"/>
    </row>
    <row r="45" spans="1:11">
      <c r="A45" s="44"/>
      <c r="B45" s="44"/>
      <c r="C45" s="46"/>
      <c r="D45" s="45"/>
      <c r="E45" s="46"/>
      <c r="F45" s="29"/>
      <c r="G45" s="29"/>
      <c r="H45" s="29"/>
      <c r="I45" s="29"/>
      <c r="J45" s="29"/>
      <c r="K45" s="29"/>
    </row>
    <row r="46" spans="1:11">
      <c r="A46" s="46"/>
      <c r="B46" s="46"/>
      <c r="C46" s="46"/>
      <c r="D46" s="45"/>
      <c r="E46" s="46"/>
      <c r="F46" s="29"/>
      <c r="G46" s="29"/>
      <c r="H46" s="29"/>
      <c r="I46" s="29"/>
      <c r="J46" s="29"/>
      <c r="K46" s="29"/>
    </row>
    <row r="47" spans="1:11">
      <c r="A47" s="46"/>
      <c r="B47" s="46"/>
      <c r="C47" s="46"/>
      <c r="D47" s="45"/>
      <c r="E47" s="46"/>
      <c r="F47" s="29"/>
      <c r="G47" s="29"/>
      <c r="H47" s="29"/>
      <c r="I47" s="29"/>
      <c r="J47" s="29"/>
      <c r="K47" s="29"/>
    </row>
    <row r="48" spans="1:11">
      <c r="A48" s="49"/>
      <c r="B48" s="49"/>
      <c r="C48" s="49"/>
      <c r="D48" s="49"/>
      <c r="E48" s="49"/>
      <c r="F48" s="29"/>
      <c r="G48" s="29"/>
      <c r="H48" s="29"/>
      <c r="I48" s="29"/>
      <c r="J48" s="29"/>
      <c r="K48" s="29"/>
    </row>
    <row r="49" spans="1:11">
      <c r="A49" s="44"/>
      <c r="B49" s="44"/>
      <c r="C49" s="46"/>
      <c r="D49" s="45"/>
      <c r="E49" s="46"/>
      <c r="F49" s="29"/>
      <c r="G49" s="29"/>
      <c r="H49" s="29"/>
      <c r="I49" s="29"/>
      <c r="J49" s="29"/>
      <c r="K49" s="29"/>
    </row>
    <row r="50" spans="1:11">
      <c r="A50" s="44"/>
      <c r="B50" s="44"/>
      <c r="C50" s="46"/>
      <c r="D50" s="45"/>
      <c r="E50" s="46"/>
      <c r="F50" s="29"/>
      <c r="G50" s="29"/>
      <c r="H50" s="29"/>
      <c r="I50" s="29"/>
      <c r="J50" s="29"/>
      <c r="K50" s="29"/>
    </row>
    <row r="51" spans="1:11">
      <c r="A51" s="44"/>
      <c r="B51" s="44"/>
      <c r="C51" s="46"/>
      <c r="D51" s="45"/>
      <c r="E51" s="46"/>
      <c r="F51" s="29"/>
      <c r="G51" s="29"/>
      <c r="H51" s="29"/>
      <c r="I51" s="29"/>
      <c r="J51" s="29"/>
      <c r="K51" s="29"/>
    </row>
    <row r="52" spans="1:11">
      <c r="A52" s="44"/>
      <c r="B52" s="44"/>
      <c r="C52" s="46"/>
      <c r="D52" s="45"/>
      <c r="E52" s="46"/>
      <c r="F52" s="29"/>
      <c r="G52" s="29"/>
      <c r="H52" s="29"/>
      <c r="I52" s="29"/>
      <c r="J52" s="29"/>
      <c r="K52" s="29"/>
    </row>
    <row r="53" spans="1:11">
      <c r="A53" s="44"/>
      <c r="B53" s="44"/>
      <c r="C53" s="46"/>
      <c r="D53" s="45"/>
      <c r="E53" s="46"/>
      <c r="F53" s="29"/>
      <c r="G53" s="29"/>
      <c r="H53" s="29"/>
      <c r="I53" s="29"/>
      <c r="J53" s="29"/>
      <c r="K53" s="29"/>
    </row>
    <row r="54" spans="1:11">
      <c r="A54" s="44"/>
      <c r="B54" s="44"/>
      <c r="C54" s="46"/>
      <c r="D54" s="45"/>
      <c r="E54" s="46"/>
      <c r="F54" s="29"/>
      <c r="G54" s="29"/>
      <c r="H54" s="29"/>
      <c r="I54" s="29"/>
      <c r="J54" s="29"/>
      <c r="K54" s="29"/>
    </row>
    <row r="55" spans="1:11">
      <c r="A55" s="44"/>
      <c r="B55" s="44"/>
      <c r="C55" s="46"/>
      <c r="D55" s="45"/>
      <c r="E55" s="46"/>
      <c r="F55" s="29"/>
      <c r="G55" s="29"/>
      <c r="H55" s="29"/>
      <c r="I55" s="29"/>
      <c r="J55" s="29"/>
      <c r="K55" s="29"/>
    </row>
    <row r="56" spans="1:11">
      <c r="A56" s="44"/>
      <c r="B56" s="44"/>
      <c r="C56" s="46"/>
      <c r="D56" s="45"/>
      <c r="E56" s="50"/>
      <c r="F56" s="29"/>
      <c r="G56" s="29"/>
      <c r="H56" s="29"/>
      <c r="I56" s="29"/>
      <c r="J56" s="29"/>
      <c r="K56" s="29"/>
    </row>
    <row r="57" spans="1:11">
      <c r="A57" s="44"/>
      <c r="B57" s="44"/>
      <c r="C57" s="46"/>
      <c r="D57" s="45"/>
      <c r="E57" s="46"/>
      <c r="F57" s="29"/>
      <c r="G57" s="29"/>
      <c r="H57" s="29"/>
      <c r="I57" s="29"/>
      <c r="J57" s="29"/>
      <c r="K57" s="29"/>
    </row>
    <row r="58" spans="1:11">
      <c r="A58" s="44"/>
      <c r="B58" s="44"/>
      <c r="C58" s="46"/>
      <c r="D58" s="45"/>
      <c r="E58" s="46"/>
      <c r="F58" s="29"/>
      <c r="G58" s="29"/>
      <c r="H58" s="29"/>
      <c r="I58" s="29"/>
      <c r="J58" s="29"/>
      <c r="K58" s="29"/>
    </row>
    <row r="59" spans="1:11">
      <c r="A59" s="44"/>
      <c r="B59" s="44"/>
      <c r="C59" s="46"/>
      <c r="D59" s="45"/>
      <c r="E59" s="46"/>
      <c r="F59" s="29"/>
      <c r="G59" s="29"/>
      <c r="H59" s="29"/>
      <c r="I59" s="29"/>
      <c r="J59" s="29"/>
      <c r="K59" s="29"/>
    </row>
    <row r="60" spans="1:11">
      <c r="A60" s="44"/>
      <c r="B60" s="44"/>
      <c r="C60" s="46"/>
      <c r="D60" s="45"/>
      <c r="E60" s="46"/>
      <c r="F60" s="29"/>
      <c r="G60" s="29"/>
      <c r="H60" s="29"/>
      <c r="I60" s="29"/>
      <c r="J60" s="29"/>
      <c r="K60" s="29"/>
    </row>
    <row r="61" spans="1:11">
      <c r="A61" s="44"/>
      <c r="B61" s="44"/>
      <c r="C61" s="46"/>
      <c r="D61" s="45"/>
      <c r="E61" s="46"/>
      <c r="F61" s="29"/>
      <c r="G61" s="29"/>
      <c r="H61" s="29"/>
      <c r="I61" s="29"/>
      <c r="J61" s="29"/>
      <c r="K61" s="29"/>
    </row>
    <row r="62" spans="1:11">
      <c r="A62" s="46"/>
      <c r="B62" s="46"/>
      <c r="C62" s="46"/>
      <c r="D62" s="46"/>
      <c r="E62" s="46"/>
      <c r="F62" s="29"/>
      <c r="G62" s="29"/>
      <c r="H62" s="29"/>
      <c r="I62" s="29"/>
      <c r="J62" s="29"/>
      <c r="K62" s="29"/>
    </row>
    <row r="63" spans="1:11">
      <c r="A63" s="44"/>
      <c r="B63" s="44"/>
      <c r="C63" s="44"/>
      <c r="D63" s="45"/>
      <c r="E63" s="46"/>
      <c r="F63" s="29"/>
      <c r="G63" s="29"/>
      <c r="H63" s="29"/>
      <c r="I63" s="29"/>
      <c r="J63" s="29"/>
      <c r="K63" s="29"/>
    </row>
    <row r="64" spans="1:11">
      <c r="A64" s="44"/>
      <c r="B64" s="44"/>
      <c r="C64" s="44"/>
      <c r="D64" s="45"/>
      <c r="E64" s="46"/>
      <c r="F64" s="29"/>
      <c r="G64" s="29"/>
      <c r="H64" s="29"/>
      <c r="I64" s="29"/>
      <c r="J64" s="29"/>
      <c r="K64" s="29"/>
    </row>
    <row r="65" spans="1:11">
      <c r="A65" s="44"/>
      <c r="B65" s="44"/>
      <c r="C65" s="46"/>
      <c r="D65" s="45"/>
      <c r="E65" s="46"/>
      <c r="F65" s="29"/>
      <c r="G65" s="29"/>
      <c r="H65" s="29"/>
      <c r="I65" s="29"/>
      <c r="J65" s="29"/>
      <c r="K65" s="29"/>
    </row>
    <row r="66" spans="1:11">
      <c r="A66" s="44"/>
      <c r="B66" s="44"/>
      <c r="C66" s="46"/>
      <c r="D66" s="45"/>
      <c r="E66" s="46"/>
      <c r="F66" s="29"/>
      <c r="G66" s="29"/>
      <c r="H66" s="29"/>
      <c r="I66" s="29"/>
      <c r="J66" s="29"/>
      <c r="K66" s="29"/>
    </row>
    <row r="67" spans="1:11">
      <c r="A67" s="44"/>
      <c r="B67" s="44"/>
      <c r="C67" s="46"/>
      <c r="D67" s="45"/>
      <c r="E67" s="46"/>
      <c r="F67" s="29"/>
      <c r="G67" s="29"/>
      <c r="H67" s="29"/>
      <c r="I67" s="29"/>
      <c r="J67" s="29"/>
      <c r="K67" s="29"/>
    </row>
    <row r="68" spans="1:11">
      <c r="A68" s="44"/>
      <c r="B68" s="44"/>
      <c r="C68" s="46"/>
      <c r="D68" s="45"/>
      <c r="E68" s="46"/>
      <c r="F68" s="29"/>
      <c r="G68" s="29"/>
      <c r="H68" s="29"/>
      <c r="I68" s="29"/>
      <c r="J68" s="29"/>
      <c r="K68" s="29"/>
    </row>
    <row r="69" spans="1:11">
      <c r="A69" s="44"/>
      <c r="B69" s="44"/>
      <c r="C69" s="46"/>
      <c r="D69" s="45"/>
      <c r="E69" s="46"/>
      <c r="F69" s="29"/>
      <c r="G69" s="29"/>
      <c r="H69" s="29"/>
      <c r="I69" s="29"/>
      <c r="J69" s="29"/>
      <c r="K69" s="29"/>
    </row>
    <row r="70" spans="1:11">
      <c r="A70" s="44"/>
      <c r="B70" s="44"/>
      <c r="C70" s="46"/>
      <c r="D70" s="45"/>
      <c r="E70" s="46"/>
      <c r="F70" s="29"/>
      <c r="G70" s="29"/>
      <c r="H70" s="29"/>
      <c r="I70" s="29"/>
      <c r="J70" s="29"/>
      <c r="K70" s="29"/>
    </row>
    <row r="71" spans="1:11">
      <c r="A71" s="51"/>
      <c r="B71" s="51"/>
      <c r="C71" s="51"/>
      <c r="D71" s="51"/>
      <c r="E71" s="51"/>
      <c r="F71" s="29"/>
      <c r="G71" s="29"/>
      <c r="H71" s="29"/>
      <c r="I71" s="29"/>
      <c r="J71" s="29"/>
      <c r="K71" s="29"/>
    </row>
    <row r="72" spans="1:11">
      <c r="A72" s="51"/>
      <c r="B72" s="51"/>
      <c r="C72" s="51"/>
      <c r="D72" s="51"/>
      <c r="E72" s="51"/>
      <c r="F72" s="29"/>
      <c r="G72" s="29"/>
      <c r="H72" s="29"/>
      <c r="I72" s="29"/>
      <c r="J72" s="29"/>
      <c r="K72" s="2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topLeftCell="A38" workbookViewId="0">
      <selection activeCell="F1" sqref="F1"/>
    </sheetView>
  </sheetViews>
  <sheetFormatPr defaultColWidth="10.6640625" defaultRowHeight="15"/>
  <cols>
    <col min="9" max="9" width="11.6640625" customWidth="1"/>
    <col min="10" max="10" width="18" customWidth="1"/>
  </cols>
  <sheetData>
    <row r="1" spans="1:11">
      <c r="A1" s="27" t="s">
        <v>40</v>
      </c>
      <c r="B1" s="27" t="s">
        <v>75</v>
      </c>
      <c r="C1" s="27" t="s">
        <v>132</v>
      </c>
      <c r="D1" s="28" t="s">
        <v>45</v>
      </c>
      <c r="E1" s="27" t="s">
        <v>46</v>
      </c>
      <c r="F1" s="13" t="s">
        <v>131</v>
      </c>
      <c r="G1" s="29"/>
      <c r="H1" s="30" t="s">
        <v>16</v>
      </c>
      <c r="I1" s="31" t="s">
        <v>17</v>
      </c>
      <c r="J1" s="31" t="s">
        <v>47</v>
      </c>
      <c r="K1" s="32"/>
    </row>
    <row r="2" spans="1:11">
      <c r="A2" s="33" t="s">
        <v>163</v>
      </c>
      <c r="B2" s="34" t="s">
        <v>164</v>
      </c>
      <c r="C2" s="34" t="s">
        <v>165</v>
      </c>
      <c r="D2" s="35">
        <v>50</v>
      </c>
      <c r="E2" s="36">
        <v>43</v>
      </c>
      <c r="F2" s="37">
        <v>2150</v>
      </c>
      <c r="G2" s="29"/>
      <c r="H2" s="38">
        <v>485</v>
      </c>
      <c r="I2" s="39">
        <v>20259.939999999999</v>
      </c>
      <c r="J2" s="39">
        <v>41.77</v>
      </c>
      <c r="K2" s="37"/>
    </row>
    <row r="3" spans="1:11">
      <c r="A3" s="40" t="s">
        <v>163</v>
      </c>
      <c r="B3" s="41" t="s">
        <v>166</v>
      </c>
      <c r="C3" s="41" t="s">
        <v>167</v>
      </c>
      <c r="D3" s="42">
        <v>50</v>
      </c>
      <c r="E3" s="41">
        <v>24</v>
      </c>
      <c r="F3" s="37">
        <v>1200</v>
      </c>
      <c r="G3" s="29"/>
      <c r="H3" s="29"/>
      <c r="I3" s="29"/>
      <c r="J3" s="29"/>
      <c r="K3" s="29"/>
    </row>
    <row r="4" spans="1:11">
      <c r="A4" s="40" t="s">
        <v>163</v>
      </c>
      <c r="B4" s="41" t="s">
        <v>155</v>
      </c>
      <c r="C4" s="41" t="s">
        <v>168</v>
      </c>
      <c r="D4" s="42">
        <v>50</v>
      </c>
      <c r="E4" s="43">
        <v>32</v>
      </c>
      <c r="F4" s="37">
        <v>1600</v>
      </c>
      <c r="G4" s="29"/>
      <c r="H4" s="29"/>
      <c r="I4" s="29"/>
      <c r="J4" s="29"/>
      <c r="K4" s="29"/>
    </row>
    <row r="5" spans="1:11">
      <c r="A5" s="40" t="s">
        <v>163</v>
      </c>
      <c r="B5" s="41" t="s">
        <v>169</v>
      </c>
      <c r="C5" s="41" t="s">
        <v>170</v>
      </c>
      <c r="D5" s="42">
        <v>50</v>
      </c>
      <c r="E5" s="43">
        <v>34</v>
      </c>
      <c r="F5" s="37">
        <v>1700</v>
      </c>
      <c r="G5" s="29"/>
      <c r="H5" s="29"/>
      <c r="I5" s="29"/>
      <c r="J5" s="29"/>
      <c r="K5" s="29"/>
    </row>
    <row r="6" spans="1:11">
      <c r="A6" s="40"/>
      <c r="B6" s="41"/>
      <c r="C6" s="41"/>
      <c r="D6" s="42"/>
      <c r="E6" s="43"/>
      <c r="F6" s="37"/>
      <c r="G6" s="29"/>
      <c r="H6" s="29"/>
      <c r="I6" s="29"/>
      <c r="J6" s="29"/>
      <c r="K6" s="29"/>
    </row>
    <row r="7" spans="1:11">
      <c r="A7" s="52"/>
      <c r="B7" s="53"/>
      <c r="C7" s="53"/>
      <c r="D7" s="54"/>
      <c r="E7" s="55"/>
      <c r="F7" s="37"/>
      <c r="G7" s="29"/>
      <c r="H7" s="29"/>
      <c r="I7" s="29"/>
      <c r="J7" s="29"/>
      <c r="K7" s="29"/>
    </row>
    <row r="8" spans="1:11">
      <c r="A8" s="40"/>
      <c r="B8" s="41"/>
      <c r="C8" s="41"/>
      <c r="D8" s="42"/>
      <c r="E8" s="43"/>
      <c r="F8" s="37"/>
      <c r="G8" s="29"/>
      <c r="H8" s="29"/>
      <c r="I8" s="29"/>
      <c r="J8" s="29"/>
      <c r="K8" s="29"/>
    </row>
    <row r="9" spans="1:11">
      <c r="A9" s="40" t="s">
        <v>171</v>
      </c>
      <c r="B9" s="41" t="s">
        <v>50</v>
      </c>
      <c r="C9" s="41" t="s">
        <v>172</v>
      </c>
      <c r="D9" s="42">
        <v>25</v>
      </c>
      <c r="E9" s="43">
        <v>28</v>
      </c>
      <c r="F9" s="37">
        <v>700</v>
      </c>
      <c r="G9" s="29"/>
      <c r="H9" s="29"/>
      <c r="I9" s="29"/>
      <c r="J9" s="29"/>
      <c r="K9" s="29"/>
    </row>
    <row r="10" spans="1:11">
      <c r="A10" s="40" t="s">
        <v>171</v>
      </c>
      <c r="B10" s="41" t="s">
        <v>155</v>
      </c>
      <c r="C10" s="41" t="s">
        <v>172</v>
      </c>
      <c r="D10" s="42">
        <v>25</v>
      </c>
      <c r="E10" s="41">
        <v>2</v>
      </c>
      <c r="F10" s="37">
        <v>50</v>
      </c>
      <c r="G10" s="29"/>
      <c r="H10" s="29"/>
      <c r="I10" s="29"/>
      <c r="J10" s="29"/>
      <c r="K10" s="29"/>
    </row>
    <row r="11" spans="1:11">
      <c r="A11" s="40" t="s">
        <v>171</v>
      </c>
      <c r="B11" s="41" t="s">
        <v>173</v>
      </c>
      <c r="C11" s="41" t="s">
        <v>172</v>
      </c>
      <c r="D11" s="42">
        <v>25</v>
      </c>
      <c r="E11" s="43">
        <v>16</v>
      </c>
      <c r="F11" s="37">
        <v>400</v>
      </c>
      <c r="G11" s="29"/>
      <c r="H11" s="29"/>
      <c r="I11" s="29"/>
      <c r="J11" s="29"/>
      <c r="K11" s="29"/>
    </row>
    <row r="12" spans="1:11">
      <c r="A12" s="40" t="s">
        <v>171</v>
      </c>
      <c r="B12" s="41" t="s">
        <v>174</v>
      </c>
      <c r="C12" s="41" t="s">
        <v>172</v>
      </c>
      <c r="D12" s="42">
        <v>25</v>
      </c>
      <c r="E12" s="43">
        <v>7</v>
      </c>
      <c r="F12" s="37">
        <v>175</v>
      </c>
      <c r="G12" s="29"/>
      <c r="H12" s="29"/>
      <c r="I12" s="29"/>
      <c r="J12" s="29"/>
      <c r="K12" s="29"/>
    </row>
    <row r="13" spans="1:11">
      <c r="A13" s="40" t="s">
        <v>171</v>
      </c>
      <c r="B13" s="41" t="s">
        <v>166</v>
      </c>
      <c r="C13" s="41" t="s">
        <v>172</v>
      </c>
      <c r="D13" s="42">
        <v>25</v>
      </c>
      <c r="E13" s="43">
        <v>17</v>
      </c>
      <c r="F13" s="37">
        <v>425</v>
      </c>
      <c r="G13" s="29"/>
      <c r="H13" s="29"/>
      <c r="I13" s="29"/>
      <c r="J13" s="29"/>
      <c r="K13" s="29"/>
    </row>
    <row r="14" spans="1:11">
      <c r="A14" s="40" t="s">
        <v>171</v>
      </c>
      <c r="B14" s="41" t="s">
        <v>175</v>
      </c>
      <c r="C14" s="41" t="s">
        <v>172</v>
      </c>
      <c r="D14" s="42">
        <v>25</v>
      </c>
      <c r="E14" s="41">
        <v>17</v>
      </c>
      <c r="F14" s="37">
        <v>425</v>
      </c>
      <c r="G14" s="29"/>
      <c r="H14" s="29"/>
      <c r="I14" s="29"/>
      <c r="J14" s="29"/>
      <c r="K14" s="29"/>
    </row>
    <row r="15" spans="1:11">
      <c r="A15" s="40" t="s">
        <v>171</v>
      </c>
      <c r="B15" s="41" t="s">
        <v>74</v>
      </c>
      <c r="C15" s="41" t="s">
        <v>172</v>
      </c>
      <c r="D15" s="42">
        <v>25</v>
      </c>
      <c r="E15" s="43">
        <v>6</v>
      </c>
      <c r="F15" s="37">
        <v>150</v>
      </c>
      <c r="G15" s="29"/>
      <c r="H15" s="29"/>
      <c r="I15" s="29"/>
      <c r="J15" s="29"/>
      <c r="K15" s="29"/>
    </row>
    <row r="16" spans="1:11">
      <c r="A16" s="40" t="s">
        <v>171</v>
      </c>
      <c r="B16" s="41" t="s">
        <v>176</v>
      </c>
      <c r="C16" s="41" t="s">
        <v>172</v>
      </c>
      <c r="D16" s="42">
        <v>25</v>
      </c>
      <c r="E16" s="43">
        <v>23</v>
      </c>
      <c r="F16" s="37">
        <v>575</v>
      </c>
      <c r="G16" s="29"/>
      <c r="H16" s="29"/>
      <c r="I16" s="29"/>
      <c r="J16" s="29"/>
      <c r="K16" s="29"/>
    </row>
    <row r="17" spans="1:11">
      <c r="A17" s="40"/>
      <c r="B17" s="41"/>
      <c r="C17" s="41"/>
      <c r="D17" s="42"/>
      <c r="E17" s="43"/>
      <c r="F17" s="37"/>
      <c r="G17" s="29"/>
      <c r="H17" s="29"/>
      <c r="I17" s="29"/>
      <c r="J17" s="29"/>
      <c r="K17" s="29"/>
    </row>
    <row r="18" spans="1:11">
      <c r="A18" s="52"/>
      <c r="B18" s="53"/>
      <c r="C18" s="53"/>
      <c r="D18" s="54"/>
      <c r="E18" s="55"/>
      <c r="F18" s="37"/>
      <c r="G18" s="29"/>
      <c r="H18" s="29"/>
      <c r="I18" s="29"/>
      <c r="J18" s="29"/>
      <c r="K18" s="29"/>
    </row>
    <row r="19" spans="1:11">
      <c r="A19" s="40"/>
      <c r="B19" s="41"/>
      <c r="C19" s="41"/>
      <c r="D19" s="42"/>
      <c r="E19" s="43"/>
      <c r="F19" s="37"/>
      <c r="G19" s="29"/>
      <c r="H19" s="29"/>
      <c r="I19" s="29"/>
      <c r="J19" s="29"/>
      <c r="K19" s="29"/>
    </row>
    <row r="20" spans="1:11">
      <c r="A20" s="40" t="s">
        <v>19</v>
      </c>
      <c r="B20" s="41" t="s">
        <v>177</v>
      </c>
      <c r="C20" s="41" t="s">
        <v>178</v>
      </c>
      <c r="D20" s="42">
        <v>50</v>
      </c>
      <c r="E20" s="43">
        <v>30</v>
      </c>
      <c r="F20" s="37">
        <v>1500</v>
      </c>
      <c r="G20" s="29"/>
      <c r="H20" s="29"/>
      <c r="I20" s="29"/>
      <c r="J20" s="29"/>
      <c r="K20" s="29"/>
    </row>
    <row r="21" spans="1:11">
      <c r="A21" s="40" t="s">
        <v>19</v>
      </c>
      <c r="B21" s="41" t="s">
        <v>155</v>
      </c>
      <c r="C21" s="41" t="s">
        <v>179</v>
      </c>
      <c r="D21" s="42">
        <v>50</v>
      </c>
      <c r="E21" s="41">
        <v>35</v>
      </c>
      <c r="F21" s="37">
        <v>1750</v>
      </c>
      <c r="G21" s="29"/>
      <c r="H21" s="29"/>
      <c r="I21" s="29"/>
      <c r="J21" s="29"/>
      <c r="K21" s="29"/>
    </row>
    <row r="22" spans="1:11">
      <c r="A22" s="40" t="s">
        <v>19</v>
      </c>
      <c r="B22" s="41" t="s">
        <v>180</v>
      </c>
      <c r="C22" s="41" t="s">
        <v>181</v>
      </c>
      <c r="D22" s="42">
        <v>50</v>
      </c>
      <c r="E22" s="43">
        <v>56</v>
      </c>
      <c r="F22" s="37">
        <v>2800</v>
      </c>
      <c r="G22" s="29"/>
      <c r="H22" s="29"/>
      <c r="I22" s="29"/>
      <c r="J22" s="29"/>
      <c r="K22" s="29"/>
    </row>
    <row r="23" spans="1:11">
      <c r="A23" s="40" t="s">
        <v>19</v>
      </c>
      <c r="B23" s="41" t="s">
        <v>155</v>
      </c>
      <c r="C23" s="41" t="s">
        <v>182</v>
      </c>
      <c r="D23" s="42">
        <v>50</v>
      </c>
      <c r="E23" s="43">
        <v>27</v>
      </c>
      <c r="F23" s="37">
        <v>1350</v>
      </c>
      <c r="G23" s="29"/>
      <c r="H23" s="29"/>
      <c r="I23" s="29"/>
      <c r="J23" s="29"/>
      <c r="K23" s="29"/>
    </row>
    <row r="24" spans="1:11">
      <c r="A24" s="40" t="s">
        <v>19</v>
      </c>
      <c r="B24" s="41" t="s">
        <v>177</v>
      </c>
      <c r="C24" s="41" t="s">
        <v>183</v>
      </c>
      <c r="D24" s="42">
        <v>50</v>
      </c>
      <c r="E24" s="43">
        <v>10</v>
      </c>
      <c r="F24" s="37">
        <v>500</v>
      </c>
      <c r="G24" s="29"/>
      <c r="H24" s="29"/>
      <c r="I24" s="29"/>
      <c r="J24" s="29"/>
      <c r="K24" s="29"/>
    </row>
    <row r="25" spans="1:11">
      <c r="A25" s="40"/>
      <c r="B25" s="41"/>
      <c r="C25" s="41"/>
      <c r="D25" s="42"/>
      <c r="E25" s="43"/>
      <c r="F25" s="37"/>
      <c r="G25" s="29"/>
      <c r="H25" s="29"/>
      <c r="I25" s="29"/>
      <c r="J25" s="29"/>
      <c r="K25" s="29"/>
    </row>
    <row r="26" spans="1:11">
      <c r="A26" s="40" t="s">
        <v>19</v>
      </c>
      <c r="B26" s="41" t="s">
        <v>184</v>
      </c>
      <c r="C26" s="41" t="s">
        <v>185</v>
      </c>
      <c r="D26" s="56">
        <v>35.99</v>
      </c>
      <c r="E26" s="43">
        <v>5</v>
      </c>
      <c r="F26" s="37">
        <v>179.95</v>
      </c>
      <c r="G26" s="29"/>
      <c r="H26" s="29"/>
      <c r="I26" s="29"/>
      <c r="J26" s="29"/>
      <c r="K26" s="29"/>
    </row>
    <row r="27" spans="1:11">
      <c r="A27" s="40" t="s">
        <v>19</v>
      </c>
      <c r="B27" s="41" t="s">
        <v>186</v>
      </c>
      <c r="C27" s="41" t="s">
        <v>187</v>
      </c>
      <c r="D27" s="56">
        <v>35.99</v>
      </c>
      <c r="E27" s="43">
        <v>1</v>
      </c>
      <c r="F27" s="37">
        <v>35.99</v>
      </c>
      <c r="G27" s="29"/>
      <c r="H27" s="29"/>
      <c r="I27" s="29"/>
      <c r="J27" s="29"/>
      <c r="K27" s="29"/>
    </row>
    <row r="28" spans="1:11">
      <c r="A28" s="40"/>
      <c r="B28" s="41"/>
      <c r="C28" s="41"/>
      <c r="D28" s="42"/>
      <c r="E28" s="43"/>
      <c r="F28" s="37"/>
      <c r="G28" s="29"/>
      <c r="H28" s="29"/>
      <c r="I28" s="29"/>
      <c r="J28" s="29"/>
      <c r="K28" s="29"/>
    </row>
    <row r="29" spans="1:11">
      <c r="A29" s="52"/>
      <c r="B29" s="53"/>
      <c r="C29" s="53"/>
      <c r="D29" s="54"/>
      <c r="E29" s="55"/>
      <c r="F29" s="37"/>
      <c r="G29" s="29"/>
      <c r="H29" s="29"/>
      <c r="I29" s="29"/>
      <c r="J29" s="29"/>
      <c r="K29" s="29"/>
    </row>
    <row r="30" spans="1:11">
      <c r="A30" s="40"/>
      <c r="B30" s="41"/>
      <c r="C30" s="41"/>
      <c r="D30" s="42"/>
      <c r="E30" s="43"/>
      <c r="F30" s="37"/>
      <c r="G30" s="29"/>
      <c r="H30" s="29"/>
      <c r="I30" s="29"/>
      <c r="J30" s="29"/>
      <c r="K30" s="29"/>
    </row>
    <row r="31" spans="1:11">
      <c r="A31" s="40" t="s">
        <v>188</v>
      </c>
      <c r="B31" s="41" t="s">
        <v>155</v>
      </c>
      <c r="C31" s="41" t="s">
        <v>189</v>
      </c>
      <c r="D31" s="42">
        <v>35</v>
      </c>
      <c r="E31" s="43">
        <v>1</v>
      </c>
      <c r="F31" s="37">
        <v>35</v>
      </c>
      <c r="G31" s="29"/>
      <c r="H31" s="29"/>
      <c r="I31" s="29"/>
      <c r="J31" s="29"/>
      <c r="K31" s="29"/>
    </row>
    <row r="32" spans="1:11">
      <c r="A32" s="40" t="s">
        <v>188</v>
      </c>
      <c r="B32" s="41" t="s">
        <v>155</v>
      </c>
      <c r="C32" s="41" t="s">
        <v>190</v>
      </c>
      <c r="D32" s="42">
        <v>35</v>
      </c>
      <c r="E32" s="43">
        <v>2</v>
      </c>
      <c r="F32" s="37">
        <v>70</v>
      </c>
      <c r="G32" s="29"/>
      <c r="H32" s="29"/>
      <c r="I32" s="29"/>
      <c r="J32" s="29"/>
      <c r="K32" s="29"/>
    </row>
    <row r="33" spans="1:11">
      <c r="A33" s="40" t="s">
        <v>188</v>
      </c>
      <c r="B33" s="41" t="s">
        <v>155</v>
      </c>
      <c r="C33" s="41" t="s">
        <v>191</v>
      </c>
      <c r="D33" s="42">
        <v>35</v>
      </c>
      <c r="E33" s="41">
        <v>4</v>
      </c>
      <c r="F33" s="37">
        <v>140</v>
      </c>
      <c r="G33" s="29"/>
      <c r="H33" s="29"/>
      <c r="I33" s="29"/>
      <c r="J33" s="29"/>
      <c r="K33" s="29"/>
    </row>
    <row r="34" spans="1:11">
      <c r="A34" s="40" t="s">
        <v>188</v>
      </c>
      <c r="B34" s="41" t="s">
        <v>155</v>
      </c>
      <c r="C34" s="41" t="s">
        <v>192</v>
      </c>
      <c r="D34" s="42">
        <v>35</v>
      </c>
      <c r="E34" s="43">
        <v>9</v>
      </c>
      <c r="F34" s="37">
        <v>315</v>
      </c>
      <c r="G34" s="29"/>
      <c r="H34" s="29"/>
      <c r="I34" s="29"/>
      <c r="J34" s="29"/>
      <c r="K34" s="29"/>
    </row>
    <row r="35" spans="1:11">
      <c r="A35" s="40"/>
      <c r="B35" s="41"/>
      <c r="C35" s="41"/>
      <c r="D35" s="42"/>
      <c r="E35" s="43"/>
      <c r="F35" s="37"/>
      <c r="G35" s="29"/>
      <c r="H35" s="29"/>
      <c r="I35" s="29"/>
      <c r="J35" s="29"/>
      <c r="K35" s="29"/>
    </row>
    <row r="36" spans="1:11">
      <c r="A36" s="52"/>
      <c r="B36" s="53"/>
      <c r="C36" s="53"/>
      <c r="D36" s="54"/>
      <c r="E36" s="55"/>
      <c r="F36" s="37"/>
      <c r="G36" s="29"/>
      <c r="H36" s="29"/>
      <c r="I36" s="29"/>
      <c r="J36" s="29"/>
      <c r="K36" s="29"/>
    </row>
    <row r="37" spans="1:11">
      <c r="A37" s="40"/>
      <c r="B37" s="41"/>
      <c r="C37" s="41"/>
      <c r="D37" s="42"/>
      <c r="E37" s="43"/>
      <c r="F37" s="37"/>
      <c r="G37" s="29"/>
      <c r="H37" s="29"/>
      <c r="I37" s="29"/>
      <c r="J37" s="29"/>
      <c r="K37" s="29"/>
    </row>
    <row r="38" spans="1:11">
      <c r="A38" s="40" t="s">
        <v>30</v>
      </c>
      <c r="B38" s="41" t="s">
        <v>169</v>
      </c>
      <c r="C38" s="41" t="s">
        <v>193</v>
      </c>
      <c r="D38" s="42">
        <v>30</v>
      </c>
      <c r="E38" s="43">
        <v>2</v>
      </c>
      <c r="F38" s="37">
        <v>60</v>
      </c>
      <c r="G38" s="29"/>
      <c r="H38" s="29"/>
      <c r="I38" s="29"/>
      <c r="J38" s="29"/>
      <c r="K38" s="29"/>
    </row>
    <row r="39" spans="1:11">
      <c r="A39" s="40"/>
      <c r="B39" s="41"/>
      <c r="C39" s="41"/>
      <c r="D39" s="42"/>
      <c r="E39" s="43"/>
      <c r="F39" s="37"/>
      <c r="G39" s="29"/>
      <c r="H39" s="29"/>
      <c r="I39" s="29"/>
      <c r="J39" s="29"/>
      <c r="K39" s="29"/>
    </row>
    <row r="40" spans="1:11">
      <c r="A40" s="52"/>
      <c r="B40" s="53"/>
      <c r="C40" s="53"/>
      <c r="D40" s="54"/>
      <c r="E40" s="55"/>
      <c r="F40" s="37"/>
      <c r="G40" s="29"/>
      <c r="H40" s="29"/>
      <c r="I40" s="29"/>
      <c r="J40" s="29"/>
      <c r="K40" s="29"/>
    </row>
    <row r="41" spans="1:11">
      <c r="A41" s="40"/>
      <c r="B41" s="41"/>
      <c r="C41" s="41"/>
      <c r="D41" s="42"/>
      <c r="E41" s="43"/>
      <c r="F41" s="37"/>
      <c r="G41" s="29"/>
      <c r="H41" s="29"/>
      <c r="I41" s="29"/>
      <c r="J41" s="29"/>
      <c r="K41" s="29"/>
    </row>
    <row r="42" spans="1:11">
      <c r="A42" s="40" t="s">
        <v>24</v>
      </c>
      <c r="B42" s="41" t="s">
        <v>194</v>
      </c>
      <c r="C42" s="41"/>
      <c r="D42" s="42">
        <v>35</v>
      </c>
      <c r="E42" s="43">
        <v>3</v>
      </c>
      <c r="F42" s="37">
        <v>105</v>
      </c>
      <c r="G42" s="29"/>
      <c r="H42" s="29"/>
      <c r="I42" s="29"/>
      <c r="J42" s="29"/>
      <c r="K42" s="29"/>
    </row>
    <row r="43" spans="1:11">
      <c r="A43" s="40" t="s">
        <v>24</v>
      </c>
      <c r="B43" s="41" t="s">
        <v>195</v>
      </c>
      <c r="C43" s="41" t="s">
        <v>193</v>
      </c>
      <c r="D43" s="42">
        <v>45</v>
      </c>
      <c r="E43" s="41">
        <v>13</v>
      </c>
      <c r="F43" s="37">
        <v>585</v>
      </c>
      <c r="G43" s="29"/>
      <c r="H43" s="29"/>
      <c r="I43" s="29"/>
      <c r="J43" s="29"/>
      <c r="K43" s="29"/>
    </row>
    <row r="44" spans="1:11">
      <c r="A44" s="40"/>
      <c r="B44" s="41"/>
      <c r="C44" s="41"/>
      <c r="D44" s="42"/>
      <c r="E44" s="43"/>
      <c r="F44" s="37"/>
      <c r="G44" s="29"/>
      <c r="H44" s="29"/>
      <c r="I44" s="29"/>
      <c r="J44" s="29"/>
      <c r="K44" s="29"/>
    </row>
    <row r="45" spans="1:11">
      <c r="A45" s="52"/>
      <c r="B45" s="53"/>
      <c r="C45" s="53"/>
      <c r="D45" s="54"/>
      <c r="E45" s="55"/>
      <c r="F45" s="37"/>
      <c r="G45" s="29"/>
      <c r="H45" s="29"/>
      <c r="I45" s="29"/>
      <c r="J45" s="29"/>
      <c r="K45" s="29"/>
    </row>
    <row r="46" spans="1:11">
      <c r="A46" s="40"/>
      <c r="B46" s="41"/>
      <c r="C46" s="41"/>
      <c r="D46" s="42"/>
      <c r="E46" s="43"/>
      <c r="F46" s="37"/>
      <c r="G46" s="29"/>
      <c r="H46" s="29"/>
      <c r="I46" s="29"/>
      <c r="J46" s="29"/>
      <c r="K46" s="29"/>
    </row>
    <row r="47" spans="1:11">
      <c r="A47" s="40" t="s">
        <v>29</v>
      </c>
      <c r="B47" s="41" t="s">
        <v>196</v>
      </c>
      <c r="C47" s="41" t="s">
        <v>197</v>
      </c>
      <c r="D47" s="42">
        <v>32</v>
      </c>
      <c r="E47" s="43">
        <v>7</v>
      </c>
      <c r="F47" s="37">
        <v>224</v>
      </c>
      <c r="G47" s="29"/>
      <c r="H47" s="29"/>
      <c r="I47" s="29"/>
      <c r="J47" s="29"/>
      <c r="K47" s="29"/>
    </row>
    <row r="48" spans="1:11">
      <c r="A48" s="40" t="s">
        <v>29</v>
      </c>
      <c r="B48" s="41" t="s">
        <v>155</v>
      </c>
      <c r="C48" s="41" t="s">
        <v>198</v>
      </c>
      <c r="D48" s="42">
        <v>32</v>
      </c>
      <c r="E48" s="41">
        <v>12</v>
      </c>
      <c r="F48" s="37">
        <v>384</v>
      </c>
      <c r="G48" s="29"/>
      <c r="H48" s="29"/>
      <c r="I48" s="29"/>
      <c r="J48" s="29"/>
      <c r="K48" s="29"/>
    </row>
    <row r="49" spans="1:11">
      <c r="A49" s="40" t="s">
        <v>29</v>
      </c>
      <c r="B49" s="41" t="s">
        <v>180</v>
      </c>
      <c r="C49" s="41" t="s">
        <v>197</v>
      </c>
      <c r="D49" s="42">
        <v>34</v>
      </c>
      <c r="E49" s="43">
        <v>4</v>
      </c>
      <c r="F49" s="37">
        <v>136</v>
      </c>
      <c r="G49" s="29"/>
      <c r="H49" s="29"/>
      <c r="I49" s="29"/>
      <c r="J49" s="29"/>
      <c r="K49" s="29"/>
    </row>
    <row r="50" spans="1:11">
      <c r="A50" s="40" t="s">
        <v>29</v>
      </c>
      <c r="B50" s="41" t="s">
        <v>155</v>
      </c>
      <c r="C50" s="41" t="s">
        <v>199</v>
      </c>
      <c r="D50" s="42">
        <v>35</v>
      </c>
      <c r="E50" s="43">
        <v>14</v>
      </c>
      <c r="F50" s="37">
        <v>490</v>
      </c>
      <c r="G50" s="29"/>
      <c r="H50" s="29"/>
      <c r="I50" s="29"/>
      <c r="J50" s="29"/>
      <c r="K50" s="29"/>
    </row>
    <row r="51" spans="1:11">
      <c r="A51" s="40" t="s">
        <v>29</v>
      </c>
      <c r="B51" s="41" t="s">
        <v>200</v>
      </c>
      <c r="C51" s="41" t="s">
        <v>201</v>
      </c>
      <c r="D51" s="42">
        <v>50</v>
      </c>
      <c r="E51" s="43">
        <v>1</v>
      </c>
      <c r="F51" s="37">
        <v>50</v>
      </c>
      <c r="G51" s="29"/>
      <c r="H51" s="29"/>
      <c r="I51" s="29"/>
      <c r="J51" s="29"/>
      <c r="K51" s="29"/>
    </row>
    <row r="52" spans="1:11">
      <c r="A52" s="40"/>
      <c r="B52" s="41"/>
      <c r="C52" s="41"/>
      <c r="D52" s="42"/>
      <c r="E52" s="43"/>
      <c r="F52" s="37"/>
      <c r="G52" s="29"/>
      <c r="H52" s="29"/>
      <c r="I52" s="29"/>
      <c r="J52" s="29"/>
      <c r="K52" s="29"/>
    </row>
    <row r="53" spans="1:11">
      <c r="A53" s="40"/>
      <c r="B53" s="41"/>
      <c r="C53" s="41"/>
      <c r="D53" s="42"/>
      <c r="E53" s="43"/>
      <c r="F53" s="37"/>
      <c r="G53" s="29"/>
      <c r="H53" s="29"/>
      <c r="I53" s="29"/>
      <c r="J53" s="29"/>
      <c r="K53" s="29"/>
    </row>
    <row r="54" spans="1:11">
      <c r="A54" s="40"/>
      <c r="B54" s="41"/>
      <c r="C54" s="41"/>
      <c r="D54" s="42"/>
      <c r="E54" s="43"/>
      <c r="F54" s="37"/>
      <c r="G54" s="29"/>
      <c r="H54" s="29"/>
      <c r="I54" s="29"/>
      <c r="J54" s="29"/>
      <c r="K54" s="29"/>
    </row>
    <row r="55" spans="1:11">
      <c r="A55" s="40"/>
      <c r="B55" s="41"/>
      <c r="C55" s="41"/>
      <c r="D55" s="42"/>
      <c r="E55" s="43"/>
      <c r="F55" s="37"/>
      <c r="G55" s="29"/>
      <c r="H55" s="29"/>
      <c r="I55" s="29"/>
      <c r="J55" s="29"/>
      <c r="K55" s="29"/>
    </row>
    <row r="56" spans="1:11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</row>
    <row r="57" spans="1:11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</row>
    <row r="58" spans="1:11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</row>
    <row r="59" spans="1:11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</row>
    <row r="60" spans="1:11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</row>
    <row r="61" spans="1:11">
      <c r="A61" s="44"/>
      <c r="B61" s="44"/>
      <c r="C61" s="46"/>
      <c r="D61" s="45"/>
      <c r="E61" s="46"/>
      <c r="F61" s="29"/>
      <c r="G61" s="29"/>
      <c r="H61" s="29"/>
      <c r="I61" s="29"/>
      <c r="J61" s="29"/>
      <c r="K61" s="29"/>
    </row>
    <row r="62" spans="1:11">
      <c r="A62" s="46"/>
      <c r="B62" s="46"/>
      <c r="C62" s="46"/>
      <c r="D62" s="46"/>
      <c r="E62" s="46"/>
      <c r="F62" s="29"/>
      <c r="G62" s="29"/>
      <c r="H62" s="29"/>
      <c r="I62" s="29"/>
      <c r="J62" s="29"/>
      <c r="K62" s="29"/>
    </row>
    <row r="63" spans="1:11">
      <c r="A63" s="44"/>
      <c r="B63" s="44"/>
      <c r="C63" s="44"/>
      <c r="D63" s="45"/>
      <c r="E63" s="46"/>
      <c r="F63" s="29"/>
      <c r="G63" s="29"/>
      <c r="H63" s="29"/>
      <c r="I63" s="29"/>
      <c r="J63" s="29"/>
      <c r="K63" s="29"/>
    </row>
    <row r="64" spans="1:11">
      <c r="A64" s="44"/>
      <c r="B64" s="44"/>
      <c r="C64" s="44"/>
      <c r="D64" s="45"/>
      <c r="E64" s="46"/>
      <c r="F64" s="29"/>
      <c r="G64" s="29"/>
      <c r="H64" s="29"/>
      <c r="I64" s="29"/>
      <c r="J64" s="29"/>
      <c r="K64" s="29"/>
    </row>
    <row r="65" spans="1:11">
      <c r="A65" s="44"/>
      <c r="B65" s="44"/>
      <c r="C65" s="46"/>
      <c r="D65" s="45"/>
      <c r="E65" s="46"/>
      <c r="F65" s="29"/>
      <c r="G65" s="29"/>
      <c r="H65" s="29"/>
      <c r="I65" s="29"/>
      <c r="J65" s="29"/>
      <c r="K65" s="29"/>
    </row>
    <row r="66" spans="1:11">
      <c r="A66" s="44"/>
      <c r="B66" s="44"/>
      <c r="C66" s="46"/>
      <c r="D66" s="45"/>
      <c r="E66" s="46"/>
      <c r="F66" s="29"/>
      <c r="G66" s="29"/>
      <c r="H66" s="29"/>
      <c r="I66" s="29"/>
      <c r="J66" s="29"/>
      <c r="K66" s="29"/>
    </row>
    <row r="67" spans="1:11">
      <c r="A67" s="44"/>
      <c r="B67" s="44"/>
      <c r="C67" s="46"/>
      <c r="D67" s="45"/>
      <c r="E67" s="46"/>
      <c r="F67" s="29"/>
      <c r="G67" s="29"/>
      <c r="H67" s="29"/>
      <c r="I67" s="29"/>
      <c r="J67" s="29"/>
      <c r="K67" s="29"/>
    </row>
    <row r="68" spans="1:11">
      <c r="A68" s="44"/>
      <c r="B68" s="44"/>
      <c r="C68" s="46"/>
      <c r="D68" s="45"/>
      <c r="E68" s="46"/>
      <c r="F68" s="29"/>
      <c r="G68" s="29"/>
      <c r="H68" s="29"/>
      <c r="I68" s="29"/>
      <c r="J68" s="29"/>
      <c r="K68" s="29"/>
    </row>
    <row r="69" spans="1:11">
      <c r="A69" s="44"/>
      <c r="B69" s="44"/>
      <c r="C69" s="46"/>
      <c r="D69" s="45"/>
      <c r="E69" s="46"/>
      <c r="F69" s="29"/>
      <c r="G69" s="29"/>
      <c r="H69" s="29"/>
      <c r="I69" s="29"/>
      <c r="J69" s="29"/>
      <c r="K69" s="29"/>
    </row>
    <row r="70" spans="1:11">
      <c r="A70" s="44"/>
      <c r="B70" s="44"/>
      <c r="C70" s="46"/>
      <c r="D70" s="45"/>
      <c r="E70" s="46"/>
      <c r="F70" s="29"/>
      <c r="G70" s="29"/>
      <c r="H70" s="29"/>
      <c r="I70" s="29"/>
      <c r="J70" s="29"/>
      <c r="K70" s="29"/>
    </row>
    <row r="71" spans="1:11">
      <c r="A71" s="51"/>
      <c r="B71" s="51"/>
      <c r="C71" s="51"/>
      <c r="D71" s="51"/>
      <c r="E71" s="51"/>
      <c r="F71" s="29"/>
      <c r="G71" s="29"/>
      <c r="H71" s="29"/>
      <c r="I71" s="29"/>
      <c r="J71" s="29"/>
      <c r="K71" s="29"/>
    </row>
    <row r="72" spans="1:11">
      <c r="A72" s="51"/>
      <c r="B72" s="51"/>
      <c r="C72" s="51"/>
      <c r="D72" s="51"/>
      <c r="E72" s="51"/>
      <c r="F72" s="29"/>
      <c r="G72" s="29"/>
      <c r="H72" s="29"/>
      <c r="I72" s="29"/>
      <c r="J72" s="29"/>
      <c r="K72" s="2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1"/>
  <sheetViews>
    <sheetView topLeftCell="A141" workbookViewId="0">
      <selection activeCell="F1" sqref="F1"/>
    </sheetView>
  </sheetViews>
  <sheetFormatPr defaultColWidth="10.6640625" defaultRowHeight="15"/>
  <cols>
    <col min="1" max="1" width="14" bestFit="1" customWidth="1"/>
    <col min="2" max="2" width="18.77734375" bestFit="1" customWidth="1"/>
    <col min="3" max="3" width="20.44140625" bestFit="1" customWidth="1"/>
    <col min="8" max="8" width="12.109375" customWidth="1"/>
    <col min="10" max="10" width="20" customWidth="1"/>
  </cols>
  <sheetData>
    <row r="1" spans="1:11">
      <c r="A1" s="27" t="s">
        <v>40</v>
      </c>
      <c r="B1" s="27" t="s">
        <v>75</v>
      </c>
      <c r="C1" s="27" t="s">
        <v>132</v>
      </c>
      <c r="D1" s="28" t="s">
        <v>45</v>
      </c>
      <c r="E1" s="27" t="s">
        <v>46</v>
      </c>
      <c r="F1" s="13" t="s">
        <v>131</v>
      </c>
      <c r="G1" s="29"/>
      <c r="H1" s="30" t="s">
        <v>16</v>
      </c>
      <c r="I1" s="31" t="s">
        <v>17</v>
      </c>
      <c r="J1" s="31" t="s">
        <v>47</v>
      </c>
      <c r="K1" s="32"/>
    </row>
    <row r="2" spans="1:11">
      <c r="A2" s="33" t="s">
        <v>24</v>
      </c>
      <c r="B2" s="34" t="s">
        <v>202</v>
      </c>
      <c r="C2" s="34" t="s">
        <v>203</v>
      </c>
      <c r="D2" s="35">
        <v>35</v>
      </c>
      <c r="E2" s="36">
        <v>16</v>
      </c>
      <c r="F2" s="37">
        <v>560</v>
      </c>
      <c r="G2" s="29"/>
      <c r="H2" s="38">
        <v>802</v>
      </c>
      <c r="I2" s="39">
        <v>26687.7</v>
      </c>
      <c r="J2" s="39">
        <v>33.28</v>
      </c>
      <c r="K2" s="37"/>
    </row>
    <row r="3" spans="1:11">
      <c r="A3" s="40" t="s">
        <v>24</v>
      </c>
      <c r="B3" s="41" t="s">
        <v>204</v>
      </c>
      <c r="C3" s="41" t="s">
        <v>205</v>
      </c>
      <c r="D3" s="42">
        <v>59</v>
      </c>
      <c r="E3" s="43">
        <v>5</v>
      </c>
      <c r="F3" s="37">
        <v>295</v>
      </c>
      <c r="G3" s="29"/>
      <c r="H3" s="29"/>
      <c r="I3" s="29"/>
      <c r="J3" s="29"/>
      <c r="K3" s="29"/>
    </row>
    <row r="4" spans="1:11">
      <c r="A4" s="40" t="s">
        <v>24</v>
      </c>
      <c r="B4" s="41" t="s">
        <v>155</v>
      </c>
      <c r="C4" s="41" t="s">
        <v>203</v>
      </c>
      <c r="D4" s="42">
        <v>35</v>
      </c>
      <c r="E4" s="43">
        <v>4</v>
      </c>
      <c r="F4" s="37">
        <v>140</v>
      </c>
      <c r="G4" s="29"/>
      <c r="H4" s="29"/>
      <c r="I4" s="57"/>
      <c r="J4" s="29"/>
      <c r="K4" s="29"/>
    </row>
    <row r="5" spans="1:11">
      <c r="A5" s="40" t="s">
        <v>24</v>
      </c>
      <c r="B5" s="41" t="s">
        <v>155</v>
      </c>
      <c r="C5" s="41" t="s">
        <v>203</v>
      </c>
      <c r="D5" s="42">
        <v>25</v>
      </c>
      <c r="E5" s="43">
        <v>1</v>
      </c>
      <c r="F5" s="37">
        <v>25</v>
      </c>
      <c r="G5" s="29"/>
      <c r="H5" s="29"/>
      <c r="I5" s="29"/>
      <c r="J5" s="29"/>
      <c r="K5" s="29"/>
    </row>
    <row r="6" spans="1:11">
      <c r="A6" s="40" t="s">
        <v>24</v>
      </c>
      <c r="B6" s="41" t="s">
        <v>194</v>
      </c>
      <c r="C6" s="41" t="s">
        <v>203</v>
      </c>
      <c r="D6" s="42">
        <v>25</v>
      </c>
      <c r="E6" s="43">
        <v>4</v>
      </c>
      <c r="F6" s="37">
        <v>100</v>
      </c>
      <c r="G6" s="29"/>
      <c r="H6" s="29"/>
      <c r="I6" s="29"/>
      <c r="J6" s="29"/>
      <c r="K6" s="29"/>
    </row>
    <row r="7" spans="1:11">
      <c r="A7" s="40" t="s">
        <v>24</v>
      </c>
      <c r="B7" s="41" t="s">
        <v>174</v>
      </c>
      <c r="C7" s="41" t="s">
        <v>203</v>
      </c>
      <c r="D7" s="42">
        <v>35</v>
      </c>
      <c r="E7" s="43">
        <v>2</v>
      </c>
      <c r="F7" s="37">
        <v>70</v>
      </c>
      <c r="G7" s="29"/>
      <c r="H7" s="29"/>
      <c r="I7" s="29"/>
      <c r="J7" s="29"/>
      <c r="K7" s="29"/>
    </row>
    <row r="8" spans="1:11">
      <c r="A8" s="40" t="s">
        <v>24</v>
      </c>
      <c r="B8" s="41" t="s">
        <v>143</v>
      </c>
      <c r="C8" s="41" t="s">
        <v>203</v>
      </c>
      <c r="D8" s="42">
        <v>35</v>
      </c>
      <c r="E8" s="43">
        <v>1</v>
      </c>
      <c r="F8" s="37">
        <v>35</v>
      </c>
      <c r="G8" s="29"/>
      <c r="H8" s="29"/>
      <c r="I8" s="29"/>
      <c r="J8" s="29"/>
      <c r="K8" s="29"/>
    </row>
    <row r="9" spans="1:11">
      <c r="A9" s="40"/>
      <c r="B9" s="41"/>
      <c r="C9" s="41"/>
      <c r="D9" s="42"/>
      <c r="E9" s="43"/>
      <c r="F9" s="37"/>
      <c r="G9" s="29"/>
      <c r="H9" s="29"/>
      <c r="I9" s="29"/>
      <c r="J9" s="29"/>
      <c r="K9" s="29"/>
    </row>
    <row r="10" spans="1:11">
      <c r="A10" s="52"/>
      <c r="B10" s="53"/>
      <c r="C10" s="53"/>
      <c r="D10" s="54"/>
      <c r="E10" s="55"/>
      <c r="F10" s="37"/>
      <c r="G10" s="29"/>
      <c r="H10" s="29"/>
      <c r="I10" s="29"/>
      <c r="J10" s="29"/>
      <c r="K10" s="29"/>
    </row>
    <row r="11" spans="1:11">
      <c r="A11" s="40"/>
      <c r="B11" s="41"/>
      <c r="C11" s="41"/>
      <c r="D11" s="42"/>
      <c r="E11" s="43"/>
      <c r="F11" s="37"/>
      <c r="G11" s="29"/>
      <c r="H11" s="29"/>
      <c r="I11" s="29"/>
      <c r="J11" s="29"/>
      <c r="K11" s="29"/>
    </row>
    <row r="12" spans="1:11">
      <c r="A12" s="40" t="s">
        <v>29</v>
      </c>
      <c r="B12" s="41" t="s">
        <v>155</v>
      </c>
      <c r="C12" s="41" t="s">
        <v>206</v>
      </c>
      <c r="D12" s="42">
        <v>40</v>
      </c>
      <c r="E12" s="43">
        <v>11</v>
      </c>
      <c r="F12" s="37">
        <v>440</v>
      </c>
      <c r="G12" s="29"/>
      <c r="H12" s="29"/>
      <c r="I12" s="29"/>
      <c r="J12" s="29"/>
      <c r="K12" s="29"/>
    </row>
    <row r="13" spans="1:11">
      <c r="A13" s="40" t="s">
        <v>29</v>
      </c>
      <c r="B13" s="41" t="s">
        <v>207</v>
      </c>
      <c r="C13" s="41" t="s">
        <v>208</v>
      </c>
      <c r="D13" s="42">
        <v>30</v>
      </c>
      <c r="E13" s="43">
        <v>2</v>
      </c>
      <c r="F13" s="37">
        <v>60</v>
      </c>
      <c r="G13" s="29"/>
      <c r="H13" s="29"/>
      <c r="I13" s="29"/>
      <c r="J13" s="29"/>
      <c r="K13" s="29"/>
    </row>
    <row r="14" spans="1:11">
      <c r="A14" s="40" t="s">
        <v>29</v>
      </c>
      <c r="B14" s="41" t="s">
        <v>180</v>
      </c>
      <c r="C14" s="41" t="s">
        <v>208</v>
      </c>
      <c r="D14" s="42">
        <v>30</v>
      </c>
      <c r="E14" s="43">
        <v>8</v>
      </c>
      <c r="F14" s="37">
        <v>240</v>
      </c>
      <c r="G14" s="29"/>
      <c r="H14" s="29"/>
      <c r="I14" s="29"/>
      <c r="J14" s="29"/>
      <c r="K14" s="29"/>
    </row>
    <row r="15" spans="1:11">
      <c r="A15" s="40" t="s">
        <v>29</v>
      </c>
      <c r="B15" s="41" t="s">
        <v>155</v>
      </c>
      <c r="C15" s="41" t="s">
        <v>208</v>
      </c>
      <c r="D15" s="42">
        <v>30</v>
      </c>
      <c r="E15" s="43">
        <v>1</v>
      </c>
      <c r="F15" s="37">
        <v>30</v>
      </c>
      <c r="G15" s="29"/>
      <c r="H15" s="29"/>
      <c r="I15" s="29"/>
      <c r="J15" s="29"/>
      <c r="K15" s="29"/>
    </row>
    <row r="16" spans="1:11">
      <c r="A16" s="40" t="s">
        <v>29</v>
      </c>
      <c r="B16" s="41" t="s">
        <v>209</v>
      </c>
      <c r="C16" s="41" t="s">
        <v>210</v>
      </c>
      <c r="D16" s="42">
        <v>25</v>
      </c>
      <c r="E16" s="43">
        <v>6</v>
      </c>
      <c r="F16" s="37">
        <v>150</v>
      </c>
      <c r="G16" s="29"/>
      <c r="H16" s="29"/>
      <c r="I16" s="29"/>
      <c r="J16" s="29"/>
      <c r="K16" s="29"/>
    </row>
    <row r="17" spans="1:11">
      <c r="A17" s="40" t="s">
        <v>29</v>
      </c>
      <c r="B17" s="41" t="s">
        <v>50</v>
      </c>
      <c r="C17" s="41" t="s">
        <v>210</v>
      </c>
      <c r="D17" s="42">
        <v>25</v>
      </c>
      <c r="E17" s="43">
        <v>11</v>
      </c>
      <c r="F17" s="37">
        <v>275</v>
      </c>
      <c r="G17" s="29"/>
      <c r="H17" s="29"/>
      <c r="I17" s="29"/>
      <c r="J17" s="29"/>
      <c r="K17" s="29"/>
    </row>
    <row r="18" spans="1:11">
      <c r="A18" s="40" t="s">
        <v>29</v>
      </c>
      <c r="B18" s="41" t="s">
        <v>211</v>
      </c>
      <c r="C18" s="41" t="s">
        <v>210</v>
      </c>
      <c r="D18" s="42">
        <v>25</v>
      </c>
      <c r="E18" s="43">
        <v>5</v>
      </c>
      <c r="F18" s="37">
        <v>125</v>
      </c>
      <c r="G18" s="29"/>
      <c r="H18" s="29"/>
      <c r="I18" s="29"/>
      <c r="J18" s="29"/>
      <c r="K18" s="29"/>
    </row>
    <row r="19" spans="1:11">
      <c r="A19" s="40" t="s">
        <v>29</v>
      </c>
      <c r="B19" s="41" t="s">
        <v>202</v>
      </c>
      <c r="C19" s="41" t="s">
        <v>210</v>
      </c>
      <c r="D19" s="42">
        <v>25</v>
      </c>
      <c r="E19" s="43">
        <v>3</v>
      </c>
      <c r="F19" s="37">
        <v>75</v>
      </c>
      <c r="G19" s="29"/>
      <c r="H19" s="29"/>
      <c r="I19" s="29"/>
      <c r="J19" s="29"/>
      <c r="K19" s="29"/>
    </row>
    <row r="20" spans="1:11">
      <c r="A20" s="40" t="s">
        <v>29</v>
      </c>
      <c r="B20" s="41" t="s">
        <v>197</v>
      </c>
      <c r="C20" s="41" t="s">
        <v>210</v>
      </c>
      <c r="D20" s="42">
        <v>25</v>
      </c>
      <c r="E20" s="43">
        <v>1</v>
      </c>
      <c r="F20" s="37">
        <v>25</v>
      </c>
      <c r="G20" s="29"/>
      <c r="H20" s="29"/>
      <c r="I20" s="29"/>
      <c r="J20" s="29"/>
      <c r="K20" s="29"/>
    </row>
    <row r="21" spans="1:11">
      <c r="A21" s="40" t="s">
        <v>29</v>
      </c>
      <c r="B21" s="41" t="s">
        <v>74</v>
      </c>
      <c r="C21" s="41" t="s">
        <v>210</v>
      </c>
      <c r="D21" s="42">
        <v>25</v>
      </c>
      <c r="E21" s="43">
        <v>1</v>
      </c>
      <c r="F21" s="37">
        <v>25</v>
      </c>
      <c r="G21" s="29"/>
      <c r="H21" s="29"/>
      <c r="I21" s="29"/>
      <c r="J21" s="29"/>
      <c r="K21" s="29"/>
    </row>
    <row r="22" spans="1:11">
      <c r="A22" s="40" t="s">
        <v>29</v>
      </c>
      <c r="B22" s="41" t="s">
        <v>212</v>
      </c>
      <c r="C22" s="41" t="s">
        <v>213</v>
      </c>
      <c r="D22" s="42">
        <v>36</v>
      </c>
      <c r="E22" s="43">
        <v>1</v>
      </c>
      <c r="F22" s="37">
        <v>36</v>
      </c>
      <c r="G22" s="29"/>
      <c r="H22" s="29"/>
      <c r="I22" s="29"/>
      <c r="J22" s="29"/>
      <c r="K22" s="29"/>
    </row>
    <row r="23" spans="1:11">
      <c r="A23" s="40" t="s">
        <v>29</v>
      </c>
      <c r="B23" s="41" t="s">
        <v>214</v>
      </c>
      <c r="C23" s="41" t="s">
        <v>213</v>
      </c>
      <c r="D23" s="42">
        <v>36</v>
      </c>
      <c r="E23" s="43">
        <v>40</v>
      </c>
      <c r="F23" s="37">
        <v>1440</v>
      </c>
      <c r="G23" s="29"/>
      <c r="H23" s="29"/>
      <c r="I23" s="29"/>
      <c r="J23" s="29"/>
      <c r="K23" s="29"/>
    </row>
    <row r="24" spans="1:11">
      <c r="A24" s="40"/>
      <c r="B24" s="41"/>
      <c r="C24" s="41"/>
      <c r="D24" s="42"/>
      <c r="E24" s="43"/>
      <c r="F24" s="37"/>
      <c r="G24" s="29"/>
      <c r="H24" s="29"/>
      <c r="I24" s="29"/>
      <c r="J24" s="29"/>
      <c r="K24" s="29"/>
    </row>
    <row r="25" spans="1:11">
      <c r="A25" s="52"/>
      <c r="B25" s="53"/>
      <c r="C25" s="53"/>
      <c r="D25" s="54"/>
      <c r="E25" s="55"/>
      <c r="F25" s="37"/>
      <c r="G25" s="29"/>
      <c r="H25" s="29"/>
      <c r="I25" s="29"/>
      <c r="J25" s="29"/>
      <c r="K25" s="29"/>
    </row>
    <row r="26" spans="1:11">
      <c r="A26" s="40"/>
      <c r="B26" s="41"/>
      <c r="C26" s="41"/>
      <c r="D26" s="42"/>
      <c r="E26" s="43"/>
      <c r="F26" s="37"/>
      <c r="G26" s="29"/>
      <c r="H26" s="29"/>
      <c r="I26" s="29"/>
      <c r="J26" s="29"/>
      <c r="K26" s="29"/>
    </row>
    <row r="27" spans="1:11">
      <c r="A27" s="40" t="s">
        <v>215</v>
      </c>
      <c r="B27" s="41" t="s">
        <v>216</v>
      </c>
      <c r="C27" s="41" t="s">
        <v>217</v>
      </c>
      <c r="D27" s="42">
        <v>45</v>
      </c>
      <c r="E27" s="43">
        <v>3</v>
      </c>
      <c r="F27" s="37">
        <v>135</v>
      </c>
      <c r="G27" s="29"/>
      <c r="H27" s="29"/>
      <c r="I27" s="29"/>
      <c r="J27" s="29"/>
      <c r="K27" s="29"/>
    </row>
    <row r="28" spans="1:11">
      <c r="A28" s="40" t="s">
        <v>215</v>
      </c>
      <c r="B28" s="41" t="s">
        <v>126</v>
      </c>
      <c r="C28" s="41" t="s">
        <v>218</v>
      </c>
      <c r="D28" s="56">
        <v>31.99</v>
      </c>
      <c r="E28" s="43">
        <v>4</v>
      </c>
      <c r="F28" s="37">
        <v>127.96</v>
      </c>
      <c r="G28" s="29"/>
      <c r="H28" s="29"/>
      <c r="I28" s="29"/>
      <c r="J28" s="29"/>
      <c r="K28" s="29"/>
    </row>
    <row r="29" spans="1:11">
      <c r="A29" s="40" t="s">
        <v>215</v>
      </c>
      <c r="B29" s="41" t="s">
        <v>155</v>
      </c>
      <c r="C29" s="41" t="s">
        <v>213</v>
      </c>
      <c r="D29" s="42">
        <v>45</v>
      </c>
      <c r="E29" s="43">
        <v>2</v>
      </c>
      <c r="F29" s="37">
        <v>90</v>
      </c>
      <c r="G29" s="29"/>
      <c r="H29" s="29"/>
      <c r="I29" s="29"/>
      <c r="J29" s="29"/>
      <c r="K29" s="29"/>
    </row>
    <row r="30" spans="1:11">
      <c r="A30" s="40" t="s">
        <v>215</v>
      </c>
      <c r="B30" s="41" t="s">
        <v>219</v>
      </c>
      <c r="C30" s="41" t="s">
        <v>213</v>
      </c>
      <c r="D30" s="42">
        <v>45</v>
      </c>
      <c r="E30" s="43">
        <v>4</v>
      </c>
      <c r="F30" s="37">
        <v>180</v>
      </c>
      <c r="G30" s="29"/>
      <c r="H30" s="29"/>
      <c r="I30" s="29"/>
      <c r="J30" s="29"/>
      <c r="K30" s="29"/>
    </row>
    <row r="31" spans="1:11">
      <c r="A31" s="40" t="s">
        <v>215</v>
      </c>
      <c r="B31" s="41" t="s">
        <v>155</v>
      </c>
      <c r="C31" s="41" t="s">
        <v>217</v>
      </c>
      <c r="D31" s="56">
        <v>31.99</v>
      </c>
      <c r="E31" s="43">
        <v>6</v>
      </c>
      <c r="F31" s="37">
        <v>191.94</v>
      </c>
      <c r="G31" s="29"/>
      <c r="H31" s="29"/>
      <c r="I31" s="29"/>
      <c r="J31" s="29"/>
      <c r="K31" s="29"/>
    </row>
    <row r="32" spans="1:11">
      <c r="A32" s="40" t="s">
        <v>215</v>
      </c>
      <c r="B32" s="41" t="s">
        <v>149</v>
      </c>
      <c r="C32" s="41" t="s">
        <v>217</v>
      </c>
      <c r="D32" s="56">
        <v>31.99</v>
      </c>
      <c r="E32" s="43">
        <v>10</v>
      </c>
      <c r="F32" s="37">
        <v>319.89999999999998</v>
      </c>
      <c r="G32" s="29"/>
      <c r="H32" s="29"/>
      <c r="I32" s="29"/>
      <c r="J32" s="29"/>
      <c r="K32" s="29"/>
    </row>
    <row r="33" spans="1:11">
      <c r="A33" s="40" t="s">
        <v>215</v>
      </c>
      <c r="B33" s="41" t="s">
        <v>219</v>
      </c>
      <c r="C33" s="41" t="s">
        <v>217</v>
      </c>
      <c r="D33" s="56">
        <v>31.99</v>
      </c>
      <c r="E33" s="43">
        <v>15</v>
      </c>
      <c r="F33" s="37">
        <v>479.85</v>
      </c>
      <c r="G33" s="29"/>
      <c r="H33" s="29"/>
      <c r="I33" s="29"/>
      <c r="J33" s="29"/>
      <c r="K33" s="29"/>
    </row>
    <row r="34" spans="1:11">
      <c r="A34" s="40" t="s">
        <v>215</v>
      </c>
      <c r="B34" s="41" t="s">
        <v>220</v>
      </c>
      <c r="C34" s="41" t="s">
        <v>217</v>
      </c>
      <c r="D34" s="56">
        <v>31.99</v>
      </c>
      <c r="E34" s="43">
        <v>1</v>
      </c>
      <c r="F34" s="37">
        <v>31.99</v>
      </c>
      <c r="G34" s="29"/>
      <c r="H34" s="29"/>
      <c r="I34" s="29"/>
      <c r="J34" s="29"/>
      <c r="K34" s="29"/>
    </row>
    <row r="35" spans="1:11">
      <c r="A35" s="40" t="s">
        <v>221</v>
      </c>
      <c r="B35" s="41" t="s">
        <v>180</v>
      </c>
      <c r="C35" s="41" t="s">
        <v>222</v>
      </c>
      <c r="D35" s="56">
        <v>44.99</v>
      </c>
      <c r="E35" s="43">
        <v>8</v>
      </c>
      <c r="F35" s="37">
        <v>359.92</v>
      </c>
      <c r="G35" s="29"/>
      <c r="H35" s="29"/>
      <c r="I35" s="29"/>
      <c r="J35" s="29"/>
      <c r="K35" s="29"/>
    </row>
    <row r="36" spans="1:11">
      <c r="A36" s="40" t="s">
        <v>221</v>
      </c>
      <c r="B36" s="41" t="s">
        <v>180</v>
      </c>
      <c r="C36" s="41" t="s">
        <v>223</v>
      </c>
      <c r="D36" s="42">
        <v>45</v>
      </c>
      <c r="E36" s="43">
        <v>1</v>
      </c>
      <c r="F36" s="37">
        <v>45</v>
      </c>
      <c r="G36" s="29"/>
      <c r="H36" s="29"/>
      <c r="I36" s="29"/>
      <c r="J36" s="29"/>
      <c r="K36" s="29"/>
    </row>
    <row r="37" spans="1:11">
      <c r="A37" s="40"/>
      <c r="B37" s="41"/>
      <c r="C37" s="41"/>
      <c r="D37" s="42"/>
      <c r="E37" s="43"/>
      <c r="F37" s="37"/>
      <c r="G37" s="29"/>
      <c r="H37" s="29"/>
      <c r="I37" s="29"/>
      <c r="J37" s="29"/>
      <c r="K37" s="29"/>
    </row>
    <row r="38" spans="1:11">
      <c r="A38" s="52"/>
      <c r="B38" s="53"/>
      <c r="C38" s="53"/>
      <c r="D38" s="54"/>
      <c r="E38" s="55"/>
      <c r="F38" s="37"/>
      <c r="G38" s="29"/>
      <c r="H38" s="29"/>
      <c r="I38" s="29"/>
      <c r="J38" s="29"/>
      <c r="K38" s="29"/>
    </row>
    <row r="39" spans="1:11">
      <c r="A39" s="40"/>
      <c r="B39" s="41"/>
      <c r="C39" s="41"/>
      <c r="D39" s="42"/>
      <c r="E39" s="43"/>
      <c r="F39" s="37"/>
      <c r="G39" s="29"/>
      <c r="H39" s="29"/>
      <c r="I39" s="29"/>
      <c r="J39" s="29"/>
      <c r="K39" s="29"/>
    </row>
    <row r="40" spans="1:11">
      <c r="A40" s="40" t="s">
        <v>171</v>
      </c>
      <c r="B40" s="41" t="s">
        <v>155</v>
      </c>
      <c r="C40" s="41" t="s">
        <v>224</v>
      </c>
      <c r="D40" s="42">
        <v>25</v>
      </c>
      <c r="E40" s="43">
        <v>16</v>
      </c>
      <c r="F40" s="37">
        <v>400</v>
      </c>
      <c r="G40" s="29"/>
      <c r="H40" s="29"/>
      <c r="I40" s="29"/>
      <c r="J40" s="29"/>
      <c r="K40" s="29"/>
    </row>
    <row r="41" spans="1:11">
      <c r="A41" s="40" t="s">
        <v>171</v>
      </c>
      <c r="B41" s="41" t="s">
        <v>155</v>
      </c>
      <c r="C41" s="41" t="s">
        <v>224</v>
      </c>
      <c r="D41" s="42">
        <v>20</v>
      </c>
      <c r="E41" s="43">
        <v>2</v>
      </c>
      <c r="F41" s="37">
        <v>40</v>
      </c>
      <c r="G41" s="29"/>
      <c r="H41" s="29"/>
      <c r="I41" s="29"/>
      <c r="J41" s="29"/>
      <c r="K41" s="29"/>
    </row>
    <row r="42" spans="1:11">
      <c r="A42" s="40" t="s">
        <v>171</v>
      </c>
      <c r="B42" s="41" t="s">
        <v>155</v>
      </c>
      <c r="C42" s="41" t="s">
        <v>225</v>
      </c>
      <c r="D42" s="42">
        <v>30</v>
      </c>
      <c r="E42" s="43">
        <v>8</v>
      </c>
      <c r="F42" s="37">
        <v>240</v>
      </c>
      <c r="G42" s="29"/>
      <c r="H42" s="29"/>
      <c r="I42" s="29"/>
      <c r="J42" s="29"/>
      <c r="K42" s="29"/>
    </row>
    <row r="43" spans="1:11">
      <c r="A43" s="40" t="s">
        <v>171</v>
      </c>
      <c r="B43" s="41" t="s">
        <v>155</v>
      </c>
      <c r="C43" s="41" t="s">
        <v>226</v>
      </c>
      <c r="D43" s="42">
        <v>25</v>
      </c>
      <c r="E43" s="43">
        <v>1</v>
      </c>
      <c r="F43" s="37">
        <v>25</v>
      </c>
      <c r="G43" s="29"/>
      <c r="H43" s="29"/>
      <c r="I43" s="29"/>
      <c r="J43" s="29"/>
      <c r="K43" s="29"/>
    </row>
    <row r="44" spans="1:11">
      <c r="A44" s="40" t="s">
        <v>171</v>
      </c>
      <c r="B44" s="41" t="s">
        <v>169</v>
      </c>
      <c r="C44" s="41" t="s">
        <v>206</v>
      </c>
      <c r="D44" s="42">
        <v>30</v>
      </c>
      <c r="E44" s="43">
        <v>3</v>
      </c>
      <c r="F44" s="37">
        <v>90</v>
      </c>
      <c r="G44" s="29"/>
      <c r="H44" s="29"/>
      <c r="I44" s="29"/>
      <c r="J44" s="29"/>
      <c r="K44" s="29"/>
    </row>
    <row r="45" spans="1:11">
      <c r="A45" s="40"/>
      <c r="B45" s="41"/>
      <c r="C45" s="41"/>
      <c r="D45" s="42"/>
      <c r="E45" s="43"/>
      <c r="F45" s="37"/>
      <c r="G45" s="29"/>
      <c r="H45" s="29"/>
      <c r="I45" s="29"/>
      <c r="J45" s="29"/>
      <c r="K45" s="29"/>
    </row>
    <row r="46" spans="1:11">
      <c r="A46" s="52"/>
      <c r="B46" s="53"/>
      <c r="C46" s="53"/>
      <c r="D46" s="54"/>
      <c r="E46" s="55"/>
      <c r="F46" s="37"/>
      <c r="G46" s="29"/>
      <c r="H46" s="29"/>
      <c r="I46" s="29"/>
      <c r="J46" s="29"/>
      <c r="K46" s="29"/>
    </row>
    <row r="47" spans="1:11">
      <c r="A47" s="40"/>
      <c r="B47" s="41"/>
      <c r="C47" s="41"/>
      <c r="D47" s="42"/>
      <c r="E47" s="43"/>
      <c r="F47" s="37"/>
      <c r="G47" s="29"/>
      <c r="H47" s="29"/>
      <c r="I47" s="29"/>
      <c r="J47" s="29"/>
      <c r="K47" s="29"/>
    </row>
    <row r="48" spans="1:11">
      <c r="A48" s="40" t="s">
        <v>9</v>
      </c>
      <c r="B48" s="41" t="s">
        <v>155</v>
      </c>
      <c r="C48" s="41" t="s">
        <v>227</v>
      </c>
      <c r="D48" s="42">
        <v>35</v>
      </c>
      <c r="E48" s="43">
        <v>5</v>
      </c>
      <c r="F48" s="37">
        <v>175</v>
      </c>
      <c r="G48" s="29"/>
      <c r="H48" s="29"/>
      <c r="I48" s="29"/>
      <c r="J48" s="29"/>
      <c r="K48" s="29"/>
    </row>
    <row r="49" spans="1:11">
      <c r="A49" s="40" t="s">
        <v>9</v>
      </c>
      <c r="B49" s="41" t="s">
        <v>228</v>
      </c>
      <c r="C49" s="41" t="s">
        <v>229</v>
      </c>
      <c r="D49" s="42">
        <v>35</v>
      </c>
      <c r="E49" s="43">
        <v>5</v>
      </c>
      <c r="F49" s="37">
        <v>175</v>
      </c>
      <c r="G49" s="29"/>
      <c r="H49" s="29"/>
      <c r="I49" s="29"/>
      <c r="J49" s="29"/>
      <c r="K49" s="29"/>
    </row>
    <row r="50" spans="1:11">
      <c r="A50" s="40" t="s">
        <v>9</v>
      </c>
      <c r="B50" s="41" t="s">
        <v>230</v>
      </c>
      <c r="C50" s="41" t="s">
        <v>231</v>
      </c>
      <c r="D50" s="42">
        <v>30</v>
      </c>
      <c r="E50" s="43">
        <v>2</v>
      </c>
      <c r="F50" s="37">
        <v>60</v>
      </c>
      <c r="G50" s="29"/>
      <c r="H50" s="29"/>
      <c r="I50" s="29"/>
      <c r="J50" s="29"/>
      <c r="K50" s="29"/>
    </row>
    <row r="51" spans="1:11">
      <c r="A51" s="40" t="s">
        <v>9</v>
      </c>
      <c r="B51" s="41" t="s">
        <v>232</v>
      </c>
      <c r="C51" s="41" t="s">
        <v>231</v>
      </c>
      <c r="D51" s="42">
        <v>30</v>
      </c>
      <c r="E51" s="43">
        <v>1</v>
      </c>
      <c r="F51" s="37">
        <v>30</v>
      </c>
      <c r="G51" s="29"/>
      <c r="H51" s="29"/>
      <c r="I51" s="29"/>
      <c r="J51" s="29"/>
      <c r="K51" s="29"/>
    </row>
    <row r="52" spans="1:11">
      <c r="A52" s="40" t="s">
        <v>9</v>
      </c>
      <c r="B52" s="41" t="s">
        <v>155</v>
      </c>
      <c r="C52" s="41" t="s">
        <v>172</v>
      </c>
      <c r="D52" s="42">
        <v>30</v>
      </c>
      <c r="E52" s="43">
        <v>11</v>
      </c>
      <c r="F52" s="37">
        <v>330</v>
      </c>
      <c r="G52" s="29"/>
      <c r="H52" s="29"/>
      <c r="I52" s="29"/>
      <c r="J52" s="29"/>
      <c r="K52" s="29"/>
    </row>
    <row r="53" spans="1:11">
      <c r="A53" s="40" t="s">
        <v>9</v>
      </c>
      <c r="B53" s="41" t="s">
        <v>164</v>
      </c>
      <c r="C53" s="41" t="s">
        <v>233</v>
      </c>
      <c r="D53" s="42">
        <v>25</v>
      </c>
      <c r="E53" s="43">
        <v>33</v>
      </c>
      <c r="F53" s="37">
        <v>825</v>
      </c>
      <c r="G53" s="29"/>
      <c r="H53" s="29"/>
      <c r="I53" s="29"/>
      <c r="J53" s="29"/>
      <c r="K53" s="29"/>
    </row>
    <row r="54" spans="1:11">
      <c r="A54" s="40" t="s">
        <v>9</v>
      </c>
      <c r="B54" s="41" t="s">
        <v>155</v>
      </c>
      <c r="C54" s="41" t="s">
        <v>231</v>
      </c>
      <c r="D54" s="42">
        <v>25</v>
      </c>
      <c r="E54" s="43">
        <v>4</v>
      </c>
      <c r="F54" s="37">
        <v>100</v>
      </c>
      <c r="G54" s="29"/>
      <c r="H54" s="29"/>
      <c r="I54" s="29"/>
      <c r="J54" s="29"/>
      <c r="K54" s="29"/>
    </row>
    <row r="55" spans="1:11">
      <c r="A55" s="40" t="s">
        <v>9</v>
      </c>
      <c r="B55" s="41" t="s">
        <v>155</v>
      </c>
      <c r="C55" s="41" t="s">
        <v>231</v>
      </c>
      <c r="D55" s="42">
        <v>25</v>
      </c>
      <c r="E55" s="43">
        <v>6</v>
      </c>
      <c r="F55" s="37">
        <v>150</v>
      </c>
      <c r="G55" s="29"/>
      <c r="H55" s="29"/>
      <c r="I55" s="29"/>
      <c r="J55" s="29"/>
      <c r="K55" s="29"/>
    </row>
    <row r="56" spans="1:11">
      <c r="A56" s="40" t="s">
        <v>9</v>
      </c>
      <c r="B56" s="41" t="s">
        <v>149</v>
      </c>
      <c r="C56" s="41" t="s">
        <v>231</v>
      </c>
      <c r="D56" s="42">
        <v>25</v>
      </c>
      <c r="E56" s="43">
        <v>3</v>
      </c>
      <c r="F56" s="37">
        <v>75</v>
      </c>
      <c r="G56" s="29"/>
      <c r="H56" s="29"/>
      <c r="I56" s="29"/>
      <c r="J56" s="29"/>
      <c r="K56" s="29"/>
    </row>
    <row r="57" spans="1:11">
      <c r="A57" s="40" t="s">
        <v>9</v>
      </c>
      <c r="B57" s="41" t="s">
        <v>234</v>
      </c>
      <c r="C57" s="41" t="s">
        <v>231</v>
      </c>
      <c r="D57" s="42">
        <v>25</v>
      </c>
      <c r="E57" s="43">
        <v>3</v>
      </c>
      <c r="F57" s="37">
        <v>75</v>
      </c>
      <c r="G57" s="29"/>
      <c r="H57" s="29"/>
      <c r="I57" s="29"/>
      <c r="J57" s="29"/>
      <c r="K57" s="29"/>
    </row>
    <row r="58" spans="1:11">
      <c r="A58" s="40" t="s">
        <v>9</v>
      </c>
      <c r="B58" s="41" t="s">
        <v>235</v>
      </c>
      <c r="C58" s="41" t="s">
        <v>231</v>
      </c>
      <c r="D58" s="42">
        <v>35</v>
      </c>
      <c r="E58" s="43">
        <v>6</v>
      </c>
      <c r="F58" s="37">
        <v>210</v>
      </c>
      <c r="G58" s="29"/>
      <c r="H58" s="29"/>
      <c r="I58" s="29"/>
      <c r="J58" s="29"/>
      <c r="K58" s="29"/>
    </row>
    <row r="59" spans="1:11">
      <c r="A59" s="40" t="s">
        <v>9</v>
      </c>
      <c r="B59" s="41" t="s">
        <v>149</v>
      </c>
      <c r="C59" s="41" t="s">
        <v>236</v>
      </c>
      <c r="D59" s="42">
        <v>25</v>
      </c>
      <c r="E59" s="43">
        <v>7</v>
      </c>
      <c r="F59" s="37">
        <v>175</v>
      </c>
      <c r="G59" s="29"/>
      <c r="H59" s="29"/>
      <c r="I59" s="29"/>
      <c r="J59" s="29"/>
      <c r="K59" s="29"/>
    </row>
    <row r="60" spans="1:11">
      <c r="A60" s="40" t="s">
        <v>9</v>
      </c>
      <c r="B60" s="41" t="s">
        <v>155</v>
      </c>
      <c r="C60" s="41" t="s">
        <v>236</v>
      </c>
      <c r="D60" s="42">
        <v>25</v>
      </c>
      <c r="E60" s="43">
        <v>2</v>
      </c>
      <c r="F60" s="37">
        <v>50</v>
      </c>
      <c r="G60" s="29"/>
      <c r="H60" s="29"/>
      <c r="I60" s="29"/>
      <c r="J60" s="29"/>
      <c r="K60" s="29"/>
    </row>
    <row r="61" spans="1:11">
      <c r="A61" s="40" t="s">
        <v>9</v>
      </c>
      <c r="B61" s="41" t="s">
        <v>219</v>
      </c>
      <c r="C61" s="41" t="s">
        <v>236</v>
      </c>
      <c r="D61" s="42">
        <v>25</v>
      </c>
      <c r="E61" s="43">
        <v>2</v>
      </c>
      <c r="F61" s="37">
        <v>50</v>
      </c>
      <c r="G61" s="29"/>
      <c r="H61" s="29"/>
      <c r="I61" s="29"/>
      <c r="J61" s="29"/>
      <c r="K61" s="29"/>
    </row>
    <row r="62" spans="1:11">
      <c r="A62" s="40" t="s">
        <v>9</v>
      </c>
      <c r="B62" s="41" t="s">
        <v>169</v>
      </c>
      <c r="C62" s="41" t="s">
        <v>236</v>
      </c>
      <c r="D62" s="42">
        <v>25</v>
      </c>
      <c r="E62" s="43">
        <v>3</v>
      </c>
      <c r="F62" s="37">
        <v>75</v>
      </c>
      <c r="G62" s="29"/>
      <c r="H62" s="29"/>
      <c r="I62" s="29"/>
      <c r="J62" s="29"/>
      <c r="K62" s="29"/>
    </row>
    <row r="63" spans="1:11">
      <c r="A63" s="40" t="s">
        <v>9</v>
      </c>
      <c r="B63" s="41" t="s">
        <v>155</v>
      </c>
      <c r="C63" s="41" t="s">
        <v>236</v>
      </c>
      <c r="D63" s="42">
        <v>25</v>
      </c>
      <c r="E63" s="43">
        <v>1</v>
      </c>
      <c r="F63" s="37">
        <v>25</v>
      </c>
      <c r="G63" s="29"/>
      <c r="H63" s="29"/>
      <c r="I63" s="29"/>
      <c r="J63" s="29"/>
      <c r="K63" s="29"/>
    </row>
    <row r="64" spans="1:11">
      <c r="A64" s="40" t="s">
        <v>9</v>
      </c>
      <c r="B64" s="41" t="s">
        <v>155</v>
      </c>
      <c r="C64" s="41" t="s">
        <v>236</v>
      </c>
      <c r="D64" s="42">
        <v>25</v>
      </c>
      <c r="E64" s="43">
        <v>4</v>
      </c>
      <c r="F64" s="37">
        <v>100</v>
      </c>
      <c r="G64" s="29"/>
      <c r="H64" s="29"/>
      <c r="I64" s="29"/>
      <c r="J64" s="29"/>
      <c r="K64" s="29"/>
    </row>
    <row r="65" spans="1:11">
      <c r="A65" s="40" t="s">
        <v>9</v>
      </c>
      <c r="B65" s="41" t="s">
        <v>237</v>
      </c>
      <c r="C65" s="41" t="s">
        <v>236</v>
      </c>
      <c r="D65" s="42">
        <v>25</v>
      </c>
      <c r="E65" s="43">
        <v>4</v>
      </c>
      <c r="F65" s="37">
        <v>100</v>
      </c>
      <c r="G65" s="29"/>
      <c r="H65" s="29"/>
      <c r="I65" s="29"/>
      <c r="J65" s="29"/>
      <c r="K65" s="29"/>
    </row>
    <row r="66" spans="1:11">
      <c r="A66" s="40" t="s">
        <v>9</v>
      </c>
      <c r="B66" s="41" t="s">
        <v>143</v>
      </c>
      <c r="C66" s="41" t="s">
        <v>231</v>
      </c>
      <c r="D66" s="42">
        <v>25</v>
      </c>
      <c r="E66" s="43">
        <v>1</v>
      </c>
      <c r="F66" s="37">
        <v>25</v>
      </c>
      <c r="G66" s="29"/>
      <c r="H66" s="29"/>
      <c r="I66" s="29"/>
      <c r="J66" s="29"/>
      <c r="K66" s="29"/>
    </row>
    <row r="67" spans="1:11">
      <c r="A67" s="40" t="s">
        <v>9</v>
      </c>
      <c r="B67" s="41" t="s">
        <v>143</v>
      </c>
      <c r="C67" s="41" t="s">
        <v>238</v>
      </c>
      <c r="D67" s="42">
        <v>25</v>
      </c>
      <c r="E67" s="43">
        <v>2</v>
      </c>
      <c r="F67" s="37">
        <v>50</v>
      </c>
      <c r="G67" s="29"/>
      <c r="H67" s="29"/>
      <c r="I67" s="29"/>
      <c r="J67" s="29"/>
      <c r="K67" s="29"/>
    </row>
    <row r="68" spans="1:11">
      <c r="A68" s="40" t="s">
        <v>9</v>
      </c>
      <c r="B68" s="41" t="s">
        <v>239</v>
      </c>
      <c r="C68" s="41" t="s">
        <v>238</v>
      </c>
      <c r="D68" s="42">
        <v>30</v>
      </c>
      <c r="E68" s="43">
        <v>2</v>
      </c>
      <c r="F68" s="37">
        <v>60</v>
      </c>
      <c r="G68" s="29"/>
      <c r="H68" s="29"/>
      <c r="I68" s="29"/>
      <c r="J68" s="29"/>
      <c r="K68" s="29"/>
    </row>
    <row r="69" spans="1:11">
      <c r="A69" s="40" t="s">
        <v>9</v>
      </c>
      <c r="B69" s="41" t="s">
        <v>240</v>
      </c>
      <c r="C69" s="41" t="s">
        <v>238</v>
      </c>
      <c r="D69" s="42">
        <v>35</v>
      </c>
      <c r="E69" s="43">
        <v>3</v>
      </c>
      <c r="F69" s="37">
        <v>105</v>
      </c>
      <c r="G69" s="29"/>
      <c r="H69" s="29"/>
      <c r="I69" s="29"/>
      <c r="J69" s="29"/>
      <c r="K69" s="29"/>
    </row>
    <row r="70" spans="1:11">
      <c r="A70" s="40" t="s">
        <v>9</v>
      </c>
      <c r="B70" s="41" t="s">
        <v>143</v>
      </c>
      <c r="C70" s="41" t="s">
        <v>241</v>
      </c>
      <c r="D70" s="42">
        <v>65</v>
      </c>
      <c r="E70" s="43">
        <v>1</v>
      </c>
      <c r="F70" s="37">
        <v>65</v>
      </c>
      <c r="G70" s="29"/>
      <c r="H70" s="29"/>
      <c r="I70" s="29"/>
      <c r="J70" s="29"/>
      <c r="K70" s="29"/>
    </row>
    <row r="71" spans="1:11">
      <c r="A71" s="40"/>
      <c r="B71" s="41"/>
      <c r="C71" s="41"/>
      <c r="D71" s="42"/>
      <c r="E71" s="43"/>
      <c r="F71" s="37"/>
      <c r="G71" s="29"/>
      <c r="H71" s="29"/>
      <c r="I71" s="29"/>
      <c r="J71" s="29"/>
      <c r="K71" s="29"/>
    </row>
    <row r="72" spans="1:11">
      <c r="A72" s="52"/>
      <c r="B72" s="53"/>
      <c r="C72" s="53"/>
      <c r="D72" s="54"/>
      <c r="E72" s="55"/>
      <c r="F72" s="37"/>
      <c r="G72" s="29"/>
      <c r="H72" s="29"/>
      <c r="I72" s="29"/>
      <c r="J72" s="29"/>
      <c r="K72" s="29"/>
    </row>
    <row r="73" spans="1:11">
      <c r="A73" s="40"/>
      <c r="B73" s="41"/>
      <c r="C73" s="41"/>
      <c r="D73" s="42"/>
      <c r="E73" s="43"/>
      <c r="F73" s="37"/>
      <c r="G73" s="29"/>
      <c r="H73" s="29"/>
      <c r="I73" s="29"/>
      <c r="J73" s="29"/>
      <c r="K73" s="29"/>
    </row>
    <row r="74" spans="1:11">
      <c r="A74" s="40" t="s">
        <v>12</v>
      </c>
      <c r="B74" s="41" t="s">
        <v>155</v>
      </c>
      <c r="C74" s="41" t="s">
        <v>242</v>
      </c>
      <c r="D74" s="42">
        <v>40</v>
      </c>
      <c r="E74" s="43">
        <v>1</v>
      </c>
      <c r="F74" s="37">
        <v>40</v>
      </c>
      <c r="G74" s="29"/>
      <c r="H74" s="29"/>
      <c r="I74" s="29"/>
      <c r="J74" s="29"/>
      <c r="K74" s="29"/>
    </row>
    <row r="75" spans="1:11">
      <c r="A75" s="40" t="s">
        <v>12</v>
      </c>
      <c r="B75" s="41" t="s">
        <v>243</v>
      </c>
      <c r="C75" s="41" t="s">
        <v>242</v>
      </c>
      <c r="D75" s="42">
        <v>40</v>
      </c>
      <c r="E75" s="43">
        <v>1</v>
      </c>
      <c r="F75" s="37">
        <v>40</v>
      </c>
      <c r="G75" s="29"/>
      <c r="H75" s="29"/>
      <c r="I75" s="29"/>
      <c r="J75" s="29"/>
      <c r="K75" s="29"/>
    </row>
    <row r="76" spans="1:11">
      <c r="A76" s="40" t="s">
        <v>12</v>
      </c>
      <c r="B76" s="41" t="s">
        <v>174</v>
      </c>
      <c r="C76" s="41" t="s">
        <v>242</v>
      </c>
      <c r="D76" s="42">
        <v>40</v>
      </c>
      <c r="E76" s="43">
        <v>3</v>
      </c>
      <c r="F76" s="37">
        <v>120</v>
      </c>
      <c r="G76" s="29"/>
      <c r="H76" s="29"/>
      <c r="I76" s="29"/>
      <c r="J76" s="29"/>
      <c r="K76" s="29"/>
    </row>
    <row r="77" spans="1:11">
      <c r="A77" s="40" t="s">
        <v>12</v>
      </c>
      <c r="B77" s="41" t="s">
        <v>155</v>
      </c>
      <c r="C77" s="41" t="s">
        <v>244</v>
      </c>
      <c r="D77" s="42">
        <v>55</v>
      </c>
      <c r="E77" s="43">
        <v>3</v>
      </c>
      <c r="F77" s="37">
        <v>165</v>
      </c>
      <c r="G77" s="29"/>
      <c r="H77" s="29"/>
      <c r="I77" s="29"/>
      <c r="J77" s="29"/>
      <c r="K77" s="29"/>
    </row>
    <row r="78" spans="1:11">
      <c r="A78" s="40" t="s">
        <v>12</v>
      </c>
      <c r="B78" s="41" t="s">
        <v>155</v>
      </c>
      <c r="C78" s="41" t="s">
        <v>245</v>
      </c>
      <c r="D78" s="42">
        <v>55</v>
      </c>
      <c r="E78" s="43">
        <v>9</v>
      </c>
      <c r="F78" s="37">
        <v>495</v>
      </c>
      <c r="G78" s="29"/>
      <c r="H78" s="29"/>
      <c r="I78" s="29"/>
      <c r="J78" s="29"/>
      <c r="K78" s="29"/>
    </row>
    <row r="79" spans="1:11">
      <c r="A79" s="40" t="s">
        <v>12</v>
      </c>
      <c r="B79" s="41" t="s">
        <v>246</v>
      </c>
      <c r="C79" s="41" t="s">
        <v>231</v>
      </c>
      <c r="D79" s="42">
        <v>30</v>
      </c>
      <c r="E79" s="43">
        <v>11</v>
      </c>
      <c r="F79" s="37">
        <v>330</v>
      </c>
      <c r="G79" s="29"/>
      <c r="H79" s="29"/>
      <c r="I79" s="29"/>
      <c r="J79" s="29"/>
      <c r="K79" s="29"/>
    </row>
    <row r="80" spans="1:11">
      <c r="A80" s="40" t="s">
        <v>12</v>
      </c>
      <c r="B80" s="41" t="s">
        <v>246</v>
      </c>
      <c r="C80" s="41" t="s">
        <v>231</v>
      </c>
      <c r="D80" s="42">
        <v>35</v>
      </c>
      <c r="E80" s="43">
        <v>5</v>
      </c>
      <c r="F80" s="37">
        <v>175</v>
      </c>
      <c r="G80" s="29"/>
      <c r="H80" s="29"/>
      <c r="I80" s="29"/>
      <c r="J80" s="29"/>
      <c r="K80" s="29"/>
    </row>
    <row r="81" spans="1:11">
      <c r="A81" s="40" t="s">
        <v>12</v>
      </c>
      <c r="B81" s="41" t="s">
        <v>155</v>
      </c>
      <c r="C81" s="41" t="s">
        <v>231</v>
      </c>
      <c r="D81" s="42">
        <v>35</v>
      </c>
      <c r="E81" s="43">
        <v>3</v>
      </c>
      <c r="F81" s="37">
        <v>105</v>
      </c>
      <c r="G81" s="29"/>
      <c r="H81" s="29"/>
      <c r="I81" s="29"/>
      <c r="J81" s="29"/>
      <c r="K81" s="29"/>
    </row>
    <row r="82" spans="1:11">
      <c r="A82" s="40" t="s">
        <v>12</v>
      </c>
      <c r="B82" s="41" t="s">
        <v>243</v>
      </c>
      <c r="C82" s="41" t="s">
        <v>231</v>
      </c>
      <c r="D82" s="42">
        <v>35</v>
      </c>
      <c r="E82" s="43">
        <v>1</v>
      </c>
      <c r="F82" s="37">
        <v>35</v>
      </c>
      <c r="G82" s="29"/>
      <c r="H82" s="29"/>
      <c r="I82" s="29"/>
      <c r="J82" s="29"/>
      <c r="K82" s="29"/>
    </row>
    <row r="83" spans="1:11">
      <c r="A83" s="40" t="s">
        <v>12</v>
      </c>
      <c r="B83" s="41" t="s">
        <v>180</v>
      </c>
      <c r="C83" s="41" t="s">
        <v>247</v>
      </c>
      <c r="D83" s="42">
        <v>35</v>
      </c>
      <c r="E83" s="43">
        <v>2</v>
      </c>
      <c r="F83" s="37">
        <v>70</v>
      </c>
      <c r="G83" s="29"/>
      <c r="H83" s="29"/>
      <c r="I83" s="29"/>
      <c r="J83" s="29"/>
      <c r="K83" s="29"/>
    </row>
    <row r="84" spans="1:11">
      <c r="A84" s="40" t="s">
        <v>12</v>
      </c>
      <c r="B84" s="41" t="s">
        <v>248</v>
      </c>
      <c r="C84" s="41" t="s">
        <v>247</v>
      </c>
      <c r="D84" s="42">
        <v>35</v>
      </c>
      <c r="E84" s="43">
        <v>1</v>
      </c>
      <c r="F84" s="37">
        <v>35</v>
      </c>
      <c r="G84" s="29"/>
      <c r="H84" s="29"/>
      <c r="I84" s="29"/>
      <c r="J84" s="29"/>
      <c r="K84" s="29"/>
    </row>
    <row r="85" spans="1:11">
      <c r="A85" s="40" t="s">
        <v>12</v>
      </c>
      <c r="B85" s="41" t="s">
        <v>249</v>
      </c>
      <c r="C85" s="41" t="s">
        <v>247</v>
      </c>
      <c r="D85" s="42">
        <v>35</v>
      </c>
      <c r="E85" s="43">
        <v>1</v>
      </c>
      <c r="F85" s="37">
        <v>35</v>
      </c>
      <c r="G85" s="29"/>
      <c r="H85" s="29"/>
      <c r="I85" s="29"/>
      <c r="J85" s="29"/>
      <c r="K85" s="29"/>
    </row>
    <row r="86" spans="1:11">
      <c r="A86" s="40" t="s">
        <v>12</v>
      </c>
      <c r="B86" s="41" t="s">
        <v>180</v>
      </c>
      <c r="C86" s="41" t="s">
        <v>250</v>
      </c>
      <c r="D86" s="42">
        <v>30</v>
      </c>
      <c r="E86" s="43">
        <v>2</v>
      </c>
      <c r="F86" s="37">
        <v>60</v>
      </c>
      <c r="G86" s="29"/>
      <c r="H86" s="29"/>
      <c r="I86" s="29"/>
      <c r="J86" s="29"/>
      <c r="K86" s="29"/>
    </row>
    <row r="87" spans="1:11">
      <c r="A87" s="40" t="s">
        <v>12</v>
      </c>
      <c r="B87" s="41" t="s">
        <v>251</v>
      </c>
      <c r="C87" s="41" t="s">
        <v>252</v>
      </c>
      <c r="D87" s="42">
        <v>30</v>
      </c>
      <c r="E87" s="43">
        <v>2</v>
      </c>
      <c r="F87" s="37">
        <v>60</v>
      </c>
      <c r="G87" s="29"/>
      <c r="H87" s="29"/>
      <c r="I87" s="29"/>
      <c r="J87" s="29"/>
      <c r="K87" s="29"/>
    </row>
    <row r="88" spans="1:11">
      <c r="A88" s="40" t="s">
        <v>12</v>
      </c>
      <c r="B88" s="41" t="s">
        <v>126</v>
      </c>
      <c r="C88" s="41" t="s">
        <v>227</v>
      </c>
      <c r="D88" s="42">
        <v>25</v>
      </c>
      <c r="E88" s="43">
        <v>5</v>
      </c>
      <c r="F88" s="37">
        <v>125</v>
      </c>
      <c r="G88" s="29"/>
      <c r="H88" s="29"/>
      <c r="I88" s="29"/>
      <c r="J88" s="29"/>
      <c r="K88" s="29"/>
    </row>
    <row r="89" spans="1:11">
      <c r="A89" s="40" t="s">
        <v>12</v>
      </c>
      <c r="B89" s="41" t="s">
        <v>251</v>
      </c>
      <c r="C89" s="41" t="s">
        <v>253</v>
      </c>
      <c r="D89" s="42">
        <v>30</v>
      </c>
      <c r="E89" s="43">
        <v>1</v>
      </c>
      <c r="F89" s="37">
        <v>30</v>
      </c>
      <c r="G89" s="29"/>
      <c r="H89" s="29"/>
      <c r="I89" s="29"/>
      <c r="J89" s="29"/>
      <c r="K89" s="29"/>
    </row>
    <row r="90" spans="1:11">
      <c r="A90" s="40" t="s">
        <v>12</v>
      </c>
      <c r="B90" s="41" t="s">
        <v>155</v>
      </c>
      <c r="C90" s="41" t="s">
        <v>254</v>
      </c>
      <c r="D90" s="42">
        <v>30</v>
      </c>
      <c r="E90" s="43">
        <v>1</v>
      </c>
      <c r="F90" s="37">
        <v>30</v>
      </c>
      <c r="G90" s="29"/>
      <c r="H90" s="29"/>
      <c r="I90" s="29"/>
      <c r="J90" s="29"/>
      <c r="K90" s="29"/>
    </row>
    <row r="91" spans="1:11">
      <c r="A91" s="40" t="s">
        <v>12</v>
      </c>
      <c r="B91" s="41" t="s">
        <v>126</v>
      </c>
      <c r="C91" s="41" t="s">
        <v>255</v>
      </c>
      <c r="D91" s="42">
        <v>20</v>
      </c>
      <c r="E91" s="43">
        <v>5</v>
      </c>
      <c r="F91" s="37">
        <v>100</v>
      </c>
      <c r="G91" s="29"/>
      <c r="H91" s="29"/>
      <c r="I91" s="29"/>
      <c r="J91" s="29"/>
      <c r="K91" s="29"/>
    </row>
    <row r="92" spans="1:11">
      <c r="A92" s="40"/>
      <c r="B92" s="41"/>
      <c r="C92" s="41"/>
      <c r="D92" s="42"/>
      <c r="E92" s="43"/>
      <c r="F92" s="37"/>
      <c r="G92" s="29"/>
      <c r="H92" s="29"/>
      <c r="I92" s="29"/>
      <c r="J92" s="29"/>
      <c r="K92" s="29"/>
    </row>
    <row r="93" spans="1:11">
      <c r="A93" s="52"/>
      <c r="B93" s="53"/>
      <c r="C93" s="53"/>
      <c r="D93" s="54"/>
      <c r="E93" s="55"/>
      <c r="F93" s="37"/>
      <c r="G93" s="29"/>
      <c r="H93" s="29"/>
      <c r="I93" s="29"/>
      <c r="J93" s="29"/>
      <c r="K93" s="29"/>
    </row>
    <row r="94" spans="1:11">
      <c r="A94" s="40"/>
      <c r="B94" s="41"/>
      <c r="C94" s="41"/>
      <c r="D94" s="42"/>
      <c r="E94" s="43"/>
      <c r="F94" s="37"/>
      <c r="G94" s="29"/>
      <c r="H94" s="29"/>
      <c r="I94" s="29"/>
      <c r="J94" s="29"/>
      <c r="K94" s="29"/>
    </row>
    <row r="95" spans="1:11">
      <c r="A95" s="40" t="s">
        <v>256</v>
      </c>
      <c r="B95" s="41" t="s">
        <v>180</v>
      </c>
      <c r="C95" s="41" t="s">
        <v>227</v>
      </c>
      <c r="D95" s="42">
        <v>30</v>
      </c>
      <c r="E95" s="43">
        <v>6</v>
      </c>
      <c r="F95" s="37">
        <v>180</v>
      </c>
      <c r="G95" s="29"/>
      <c r="H95" s="29"/>
      <c r="I95" s="29"/>
      <c r="J95" s="29"/>
      <c r="K95" s="29"/>
    </row>
    <row r="96" spans="1:11">
      <c r="A96" s="40"/>
      <c r="B96" s="41"/>
      <c r="C96" s="41"/>
      <c r="D96" s="42"/>
      <c r="E96" s="43"/>
      <c r="F96" s="37"/>
      <c r="G96" s="29"/>
      <c r="H96" s="29"/>
      <c r="I96" s="29"/>
      <c r="J96" s="29"/>
      <c r="K96" s="29"/>
    </row>
    <row r="97" spans="1:11">
      <c r="A97" s="52"/>
      <c r="B97" s="53"/>
      <c r="C97" s="53"/>
      <c r="D97" s="54"/>
      <c r="E97" s="55"/>
      <c r="F97" s="37"/>
      <c r="G97" s="29"/>
      <c r="H97" s="29"/>
      <c r="I97" s="29"/>
      <c r="J97" s="29"/>
      <c r="K97" s="29"/>
    </row>
    <row r="98" spans="1:11">
      <c r="A98" s="40"/>
      <c r="B98" s="41"/>
      <c r="C98" s="41"/>
      <c r="D98" s="42"/>
      <c r="E98" s="43"/>
      <c r="F98" s="37"/>
      <c r="G98" s="29"/>
      <c r="H98" s="29"/>
      <c r="I98" s="29"/>
      <c r="J98" s="29"/>
      <c r="K98" s="29"/>
    </row>
    <row r="99" spans="1:11">
      <c r="A99" s="40" t="s">
        <v>257</v>
      </c>
      <c r="B99" s="41" t="s">
        <v>155</v>
      </c>
      <c r="C99" s="41" t="s">
        <v>217</v>
      </c>
      <c r="D99" s="56">
        <v>29.95</v>
      </c>
      <c r="E99" s="43">
        <v>1</v>
      </c>
      <c r="F99" s="37">
        <v>29.95</v>
      </c>
      <c r="G99" s="29"/>
      <c r="H99" s="29"/>
      <c r="I99" s="29"/>
      <c r="J99" s="29"/>
      <c r="K99" s="29"/>
    </row>
    <row r="100" spans="1:11">
      <c r="A100" s="40" t="s">
        <v>257</v>
      </c>
      <c r="B100" s="41" t="s">
        <v>155</v>
      </c>
      <c r="C100" s="41" t="s">
        <v>217</v>
      </c>
      <c r="D100" s="56">
        <v>14.95</v>
      </c>
      <c r="E100" s="43">
        <v>2</v>
      </c>
      <c r="F100" s="37">
        <v>29.9</v>
      </c>
      <c r="G100" s="29"/>
      <c r="H100" s="29"/>
      <c r="I100" s="29"/>
      <c r="J100" s="29"/>
      <c r="K100" s="29"/>
    </row>
    <row r="101" spans="1:11">
      <c r="A101" s="40" t="s">
        <v>257</v>
      </c>
      <c r="B101" s="41" t="s">
        <v>258</v>
      </c>
      <c r="C101" s="41" t="s">
        <v>217</v>
      </c>
      <c r="D101" s="56">
        <v>29.95</v>
      </c>
      <c r="E101" s="43">
        <v>3</v>
      </c>
      <c r="F101" s="37">
        <v>89.85</v>
      </c>
      <c r="G101" s="29"/>
      <c r="H101" s="29"/>
      <c r="I101" s="29"/>
      <c r="J101" s="29"/>
      <c r="K101" s="29"/>
    </row>
    <row r="102" spans="1:11">
      <c r="A102" s="40" t="s">
        <v>257</v>
      </c>
      <c r="B102" s="41" t="s">
        <v>180</v>
      </c>
      <c r="C102" s="41" t="s">
        <v>227</v>
      </c>
      <c r="D102" s="56">
        <v>24.95</v>
      </c>
      <c r="E102" s="43">
        <v>1</v>
      </c>
      <c r="F102" s="37">
        <v>24.95</v>
      </c>
      <c r="G102" s="29"/>
      <c r="H102" s="29"/>
      <c r="I102" s="29"/>
      <c r="J102" s="29"/>
      <c r="K102" s="29"/>
    </row>
    <row r="103" spans="1:11">
      <c r="A103" s="40" t="s">
        <v>257</v>
      </c>
      <c r="B103" s="41" t="s">
        <v>169</v>
      </c>
      <c r="C103" s="41" t="s">
        <v>227</v>
      </c>
      <c r="D103" s="56">
        <v>24.95</v>
      </c>
      <c r="E103" s="43">
        <v>2</v>
      </c>
      <c r="F103" s="37">
        <v>49.9</v>
      </c>
      <c r="G103" s="29"/>
      <c r="H103" s="29"/>
      <c r="I103" s="29"/>
      <c r="J103" s="29"/>
      <c r="K103" s="29"/>
    </row>
    <row r="104" spans="1:11">
      <c r="A104" s="40" t="s">
        <v>257</v>
      </c>
      <c r="B104" s="41" t="s">
        <v>143</v>
      </c>
      <c r="C104" s="41" t="s">
        <v>227</v>
      </c>
      <c r="D104" s="56">
        <v>24.95</v>
      </c>
      <c r="E104" s="43">
        <v>2</v>
      </c>
      <c r="F104" s="37">
        <v>49.9</v>
      </c>
      <c r="G104" s="29"/>
      <c r="H104" s="29"/>
      <c r="I104" s="29"/>
      <c r="J104" s="29"/>
      <c r="K104" s="29"/>
    </row>
    <row r="105" spans="1:11">
      <c r="A105" s="40" t="s">
        <v>257</v>
      </c>
      <c r="B105" s="41" t="s">
        <v>74</v>
      </c>
      <c r="C105" s="41" t="s">
        <v>217</v>
      </c>
      <c r="D105" s="56">
        <v>24.95</v>
      </c>
      <c r="E105" s="43">
        <v>3</v>
      </c>
      <c r="F105" s="37">
        <v>74.849999999999994</v>
      </c>
      <c r="G105" s="29"/>
      <c r="H105" s="29"/>
      <c r="I105" s="29"/>
      <c r="J105" s="29"/>
      <c r="K105" s="29"/>
    </row>
    <row r="106" spans="1:11">
      <c r="A106" s="40"/>
      <c r="B106" s="41"/>
      <c r="C106" s="41"/>
      <c r="D106" s="42"/>
      <c r="E106" s="43"/>
      <c r="F106" s="37"/>
      <c r="G106" s="29"/>
      <c r="H106" s="29"/>
      <c r="I106" s="29"/>
      <c r="J106" s="29"/>
      <c r="K106" s="29"/>
    </row>
    <row r="107" spans="1:11">
      <c r="A107" s="52"/>
      <c r="B107" s="53"/>
      <c r="C107" s="53"/>
      <c r="D107" s="54"/>
      <c r="E107" s="55"/>
      <c r="F107" s="37"/>
      <c r="G107" s="29"/>
      <c r="H107" s="29"/>
      <c r="I107" s="29"/>
      <c r="J107" s="29"/>
      <c r="K107" s="29"/>
    </row>
    <row r="108" spans="1:11">
      <c r="A108" s="40"/>
      <c r="B108" s="41"/>
      <c r="C108" s="41"/>
      <c r="D108" s="42"/>
      <c r="E108" s="43"/>
      <c r="F108" s="37"/>
      <c r="G108" s="29"/>
      <c r="H108" s="29"/>
      <c r="I108" s="29"/>
      <c r="J108" s="29"/>
      <c r="K108" s="29"/>
    </row>
    <row r="109" spans="1:11">
      <c r="A109" s="40" t="s">
        <v>23</v>
      </c>
      <c r="B109" s="41" t="s">
        <v>219</v>
      </c>
      <c r="C109" s="41" t="s">
        <v>227</v>
      </c>
      <c r="D109" s="42">
        <v>25</v>
      </c>
      <c r="E109" s="43">
        <v>64</v>
      </c>
      <c r="F109" s="37">
        <v>1600</v>
      </c>
      <c r="G109" s="29"/>
      <c r="H109" s="29"/>
      <c r="I109" s="29"/>
      <c r="J109" s="29"/>
      <c r="K109" s="29"/>
    </row>
    <row r="110" spans="1:11">
      <c r="A110" s="40" t="s">
        <v>23</v>
      </c>
      <c r="B110" s="41" t="s">
        <v>259</v>
      </c>
      <c r="C110" s="41" t="s">
        <v>227</v>
      </c>
      <c r="D110" s="42">
        <v>25</v>
      </c>
      <c r="E110" s="43">
        <v>31</v>
      </c>
      <c r="F110" s="37">
        <v>775</v>
      </c>
      <c r="G110" s="29"/>
      <c r="H110" s="29"/>
      <c r="I110" s="29"/>
      <c r="J110" s="29"/>
      <c r="K110" s="29"/>
    </row>
    <row r="111" spans="1:11">
      <c r="A111" s="40" t="s">
        <v>23</v>
      </c>
      <c r="B111" s="41" t="s">
        <v>155</v>
      </c>
      <c r="C111" s="41" t="s">
        <v>227</v>
      </c>
      <c r="D111" s="42">
        <v>25</v>
      </c>
      <c r="E111" s="43">
        <v>10</v>
      </c>
      <c r="F111" s="37">
        <v>250</v>
      </c>
      <c r="G111" s="29"/>
      <c r="H111" s="29"/>
      <c r="I111" s="29"/>
      <c r="J111" s="29"/>
      <c r="K111" s="29"/>
    </row>
    <row r="112" spans="1:11">
      <c r="A112" s="40" t="s">
        <v>23</v>
      </c>
      <c r="B112" s="41" t="s">
        <v>180</v>
      </c>
      <c r="C112" s="41" t="s">
        <v>260</v>
      </c>
      <c r="D112" s="42">
        <v>32</v>
      </c>
      <c r="E112" s="43">
        <v>17</v>
      </c>
      <c r="F112" s="37">
        <v>544</v>
      </c>
      <c r="G112" s="29"/>
      <c r="H112" s="29"/>
      <c r="I112" s="29"/>
      <c r="J112" s="29"/>
      <c r="K112" s="29"/>
    </row>
    <row r="113" spans="1:11">
      <c r="A113" s="40" t="s">
        <v>23</v>
      </c>
      <c r="B113" s="41" t="s">
        <v>50</v>
      </c>
      <c r="C113" s="41" t="s">
        <v>217</v>
      </c>
      <c r="D113" s="42">
        <v>25</v>
      </c>
      <c r="E113" s="43">
        <v>9</v>
      </c>
      <c r="F113" s="37">
        <v>225</v>
      </c>
      <c r="G113" s="29"/>
      <c r="H113" s="29"/>
      <c r="I113" s="29"/>
      <c r="J113" s="29"/>
      <c r="K113" s="29"/>
    </row>
    <row r="114" spans="1:11">
      <c r="A114" s="40" t="s">
        <v>23</v>
      </c>
      <c r="B114" s="41" t="s">
        <v>261</v>
      </c>
      <c r="C114" s="41" t="s">
        <v>217</v>
      </c>
      <c r="D114" s="42">
        <v>25</v>
      </c>
      <c r="E114" s="43">
        <v>4</v>
      </c>
      <c r="F114" s="37">
        <v>100</v>
      </c>
      <c r="G114" s="29"/>
      <c r="H114" s="29"/>
      <c r="I114" s="29"/>
      <c r="J114" s="29"/>
      <c r="K114" s="29"/>
    </row>
    <row r="115" spans="1:11">
      <c r="A115" s="40" t="s">
        <v>23</v>
      </c>
      <c r="B115" s="41" t="s">
        <v>262</v>
      </c>
      <c r="C115" s="41" t="s">
        <v>217</v>
      </c>
      <c r="D115" s="42">
        <v>25</v>
      </c>
      <c r="E115" s="43">
        <v>3</v>
      </c>
      <c r="F115" s="37">
        <v>75</v>
      </c>
      <c r="G115" s="29"/>
      <c r="H115" s="29"/>
      <c r="I115" s="29"/>
      <c r="J115" s="29"/>
      <c r="K115" s="29"/>
    </row>
    <row r="116" spans="1:11">
      <c r="A116" s="40" t="s">
        <v>23</v>
      </c>
      <c r="B116" s="41" t="s">
        <v>180</v>
      </c>
      <c r="C116" s="41" t="s">
        <v>217</v>
      </c>
      <c r="D116" s="42">
        <v>25</v>
      </c>
      <c r="E116" s="43">
        <v>3</v>
      </c>
      <c r="F116" s="37">
        <v>75</v>
      </c>
      <c r="G116" s="29"/>
      <c r="H116" s="29"/>
      <c r="I116" s="29"/>
      <c r="J116" s="29"/>
      <c r="K116" s="29"/>
    </row>
    <row r="117" spans="1:11">
      <c r="A117" s="40" t="s">
        <v>23</v>
      </c>
      <c r="B117" s="41" t="s">
        <v>248</v>
      </c>
      <c r="C117" s="41" t="s">
        <v>217</v>
      </c>
      <c r="D117" s="42">
        <v>25</v>
      </c>
      <c r="E117" s="43">
        <v>1</v>
      </c>
      <c r="F117" s="37">
        <v>25</v>
      </c>
      <c r="G117" s="29"/>
      <c r="H117" s="29"/>
      <c r="I117" s="29"/>
      <c r="J117" s="29"/>
      <c r="K117" s="29"/>
    </row>
    <row r="118" spans="1:11">
      <c r="A118" s="40" t="s">
        <v>23</v>
      </c>
      <c r="B118" s="41" t="s">
        <v>263</v>
      </c>
      <c r="C118" s="41" t="s">
        <v>217</v>
      </c>
      <c r="D118" s="42">
        <v>25</v>
      </c>
      <c r="E118" s="43">
        <v>1</v>
      </c>
      <c r="F118" s="37">
        <v>25</v>
      </c>
      <c r="G118" s="29"/>
      <c r="H118" s="29"/>
      <c r="I118" s="29"/>
      <c r="J118" s="29"/>
      <c r="K118" s="29"/>
    </row>
    <row r="119" spans="1:11">
      <c r="A119" s="40" t="s">
        <v>23</v>
      </c>
      <c r="B119" s="41" t="s">
        <v>264</v>
      </c>
      <c r="C119" s="41" t="s">
        <v>217</v>
      </c>
      <c r="D119" s="42">
        <v>25</v>
      </c>
      <c r="E119" s="43">
        <v>1</v>
      </c>
      <c r="F119" s="37">
        <v>25</v>
      </c>
      <c r="G119" s="29"/>
      <c r="H119" s="29"/>
      <c r="I119" s="29"/>
      <c r="J119" s="29"/>
      <c r="K119" s="29"/>
    </row>
    <row r="120" spans="1:11">
      <c r="A120" s="40" t="s">
        <v>23</v>
      </c>
      <c r="B120" s="41" t="s">
        <v>219</v>
      </c>
      <c r="C120" s="41" t="s">
        <v>217</v>
      </c>
      <c r="D120" s="42">
        <v>25</v>
      </c>
      <c r="E120" s="43">
        <v>1</v>
      </c>
      <c r="F120" s="37">
        <v>25</v>
      </c>
      <c r="G120" s="29"/>
      <c r="H120" s="29"/>
      <c r="I120" s="29"/>
      <c r="J120" s="29"/>
      <c r="K120" s="29"/>
    </row>
    <row r="121" spans="1:11">
      <c r="A121" s="40" t="s">
        <v>23</v>
      </c>
      <c r="B121" s="41" t="s">
        <v>155</v>
      </c>
      <c r="C121" s="41" t="s">
        <v>225</v>
      </c>
      <c r="D121" s="42">
        <v>80</v>
      </c>
      <c r="E121" s="43">
        <v>4</v>
      </c>
      <c r="F121" s="37">
        <v>320</v>
      </c>
      <c r="G121" s="29"/>
      <c r="H121" s="29"/>
      <c r="I121" s="29"/>
      <c r="J121" s="29"/>
      <c r="K121" s="29"/>
    </row>
    <row r="122" spans="1:11">
      <c r="A122" s="40" t="s">
        <v>23</v>
      </c>
      <c r="B122" s="41" t="s">
        <v>155</v>
      </c>
      <c r="C122" s="41" t="s">
        <v>225</v>
      </c>
      <c r="D122" s="42">
        <v>25</v>
      </c>
      <c r="E122" s="43">
        <v>3</v>
      </c>
      <c r="F122" s="37">
        <v>75</v>
      </c>
      <c r="G122" s="29"/>
      <c r="H122" s="29"/>
      <c r="I122" s="29"/>
      <c r="J122" s="29"/>
      <c r="K122" s="29"/>
    </row>
    <row r="123" spans="1:11">
      <c r="A123" s="40" t="s">
        <v>23</v>
      </c>
      <c r="B123" s="41" t="s">
        <v>155</v>
      </c>
      <c r="C123" s="41" t="s">
        <v>265</v>
      </c>
      <c r="D123" s="42">
        <v>30</v>
      </c>
      <c r="E123" s="43">
        <v>2</v>
      </c>
      <c r="F123" s="37">
        <v>60</v>
      </c>
      <c r="G123" s="29"/>
      <c r="H123" s="29"/>
      <c r="I123" s="29"/>
      <c r="J123" s="29"/>
      <c r="K123" s="29"/>
    </row>
    <row r="124" spans="1:11">
      <c r="A124" s="40" t="s">
        <v>23</v>
      </c>
      <c r="B124" s="41" t="s">
        <v>155</v>
      </c>
      <c r="C124" s="41" t="s">
        <v>225</v>
      </c>
      <c r="D124" s="42">
        <v>45</v>
      </c>
      <c r="E124" s="43">
        <v>2</v>
      </c>
      <c r="F124" s="37">
        <v>90</v>
      </c>
      <c r="G124" s="29"/>
      <c r="H124" s="29"/>
      <c r="I124" s="29"/>
      <c r="J124" s="29"/>
      <c r="K124" s="29"/>
    </row>
    <row r="125" spans="1:11">
      <c r="A125" s="40" t="s">
        <v>23</v>
      </c>
      <c r="B125" s="41" t="s">
        <v>180</v>
      </c>
      <c r="C125" s="41" t="s">
        <v>225</v>
      </c>
      <c r="D125" s="42">
        <v>45</v>
      </c>
      <c r="E125" s="43">
        <v>11</v>
      </c>
      <c r="F125" s="37">
        <v>495</v>
      </c>
      <c r="G125" s="29"/>
      <c r="H125" s="29"/>
      <c r="I125" s="29"/>
      <c r="J125" s="29"/>
      <c r="K125" s="29"/>
    </row>
    <row r="126" spans="1:11">
      <c r="A126" s="40" t="s">
        <v>23</v>
      </c>
      <c r="B126" s="41" t="s">
        <v>169</v>
      </c>
      <c r="C126" s="41" t="s">
        <v>225</v>
      </c>
      <c r="D126" s="42">
        <v>45</v>
      </c>
      <c r="E126" s="43">
        <v>6</v>
      </c>
      <c r="F126" s="37">
        <v>270</v>
      </c>
      <c r="G126" s="29"/>
      <c r="H126" s="29"/>
      <c r="I126" s="29"/>
      <c r="J126" s="29"/>
      <c r="K126" s="29"/>
    </row>
    <row r="127" spans="1:11">
      <c r="A127" s="40" t="s">
        <v>23</v>
      </c>
      <c r="B127" s="41" t="s">
        <v>264</v>
      </c>
      <c r="C127" s="41" t="s">
        <v>225</v>
      </c>
      <c r="D127" s="42">
        <v>25</v>
      </c>
      <c r="E127" s="43">
        <v>9</v>
      </c>
      <c r="F127" s="37">
        <v>225</v>
      </c>
      <c r="G127" s="29"/>
      <c r="H127" s="29"/>
      <c r="I127" s="29"/>
      <c r="J127" s="29"/>
      <c r="K127" s="29"/>
    </row>
    <row r="128" spans="1:11">
      <c r="A128" s="40" t="s">
        <v>23</v>
      </c>
      <c r="B128" s="41" t="s">
        <v>169</v>
      </c>
      <c r="C128" s="41" t="s">
        <v>266</v>
      </c>
      <c r="D128" s="42">
        <v>42</v>
      </c>
      <c r="E128" s="43">
        <v>76</v>
      </c>
      <c r="F128" s="37">
        <v>3192</v>
      </c>
      <c r="G128" s="29"/>
      <c r="H128" s="29"/>
      <c r="I128" s="29"/>
      <c r="J128" s="29"/>
      <c r="K128" s="29"/>
    </row>
    <row r="129" spans="1:11">
      <c r="A129" s="40" t="s">
        <v>23</v>
      </c>
      <c r="B129" s="41" t="s">
        <v>155</v>
      </c>
      <c r="C129" s="41" t="s">
        <v>266</v>
      </c>
      <c r="D129" s="42">
        <v>42</v>
      </c>
      <c r="E129" s="43">
        <v>25</v>
      </c>
      <c r="F129" s="37">
        <v>1050</v>
      </c>
      <c r="G129" s="29"/>
      <c r="H129" s="29"/>
      <c r="I129" s="29"/>
      <c r="J129" s="29"/>
      <c r="K129" s="29"/>
    </row>
    <row r="130" spans="1:11">
      <c r="A130" s="40"/>
      <c r="B130" s="41"/>
      <c r="C130" s="41"/>
      <c r="D130" s="42"/>
      <c r="E130" s="43"/>
      <c r="F130" s="37"/>
      <c r="G130" s="29"/>
      <c r="H130" s="29"/>
      <c r="I130" s="29"/>
      <c r="J130" s="29"/>
      <c r="K130" s="29"/>
    </row>
    <row r="131" spans="1:11">
      <c r="A131" s="52"/>
      <c r="B131" s="53"/>
      <c r="C131" s="53"/>
      <c r="D131" s="54"/>
      <c r="E131" s="55"/>
      <c r="F131" s="37"/>
      <c r="G131" s="29"/>
      <c r="H131" s="29"/>
      <c r="I131" s="29"/>
      <c r="J131" s="29"/>
      <c r="K131" s="29"/>
    </row>
    <row r="132" spans="1:11">
      <c r="A132" s="40"/>
      <c r="B132" s="41"/>
      <c r="C132" s="41"/>
      <c r="D132" s="42"/>
      <c r="E132" s="43"/>
      <c r="F132" s="37"/>
      <c r="G132" s="29"/>
      <c r="H132" s="29"/>
      <c r="I132" s="29"/>
      <c r="J132" s="29"/>
      <c r="K132" s="29"/>
    </row>
    <row r="133" spans="1:11">
      <c r="A133" s="40" t="s">
        <v>30</v>
      </c>
      <c r="B133" s="41" t="s">
        <v>155</v>
      </c>
      <c r="C133" s="41" t="s">
        <v>267</v>
      </c>
      <c r="D133" s="42">
        <v>30</v>
      </c>
      <c r="E133" s="43">
        <v>13</v>
      </c>
      <c r="F133" s="37">
        <v>390</v>
      </c>
      <c r="G133" s="29"/>
      <c r="H133" s="29"/>
      <c r="I133" s="29"/>
      <c r="J133" s="29"/>
      <c r="K133" s="29"/>
    </row>
    <row r="134" spans="1:11">
      <c r="A134" s="40" t="s">
        <v>30</v>
      </c>
      <c r="B134" s="41" t="s">
        <v>180</v>
      </c>
      <c r="C134" s="41" t="s">
        <v>267</v>
      </c>
      <c r="D134" s="42">
        <v>30</v>
      </c>
      <c r="E134" s="43">
        <v>1</v>
      </c>
      <c r="F134" s="37">
        <v>30</v>
      </c>
      <c r="G134" s="29"/>
      <c r="H134" s="29"/>
      <c r="I134" s="29"/>
      <c r="J134" s="29"/>
      <c r="K134" s="29"/>
    </row>
    <row r="135" spans="1:11">
      <c r="A135" s="40" t="s">
        <v>268</v>
      </c>
      <c r="B135" s="41" t="s">
        <v>155</v>
      </c>
      <c r="C135" s="41" t="s">
        <v>267</v>
      </c>
      <c r="D135" s="42">
        <v>40</v>
      </c>
      <c r="E135" s="43">
        <v>29</v>
      </c>
      <c r="F135" s="37">
        <v>1160</v>
      </c>
      <c r="G135" s="29"/>
      <c r="H135" s="29"/>
      <c r="I135" s="29"/>
      <c r="J135" s="29"/>
      <c r="K135" s="29"/>
    </row>
    <row r="136" spans="1:11">
      <c r="A136" s="40"/>
      <c r="B136" s="41"/>
      <c r="C136" s="41"/>
      <c r="D136" s="42"/>
      <c r="E136" s="43"/>
      <c r="F136" s="37"/>
      <c r="G136" s="29"/>
      <c r="H136" s="29"/>
      <c r="I136" s="29"/>
      <c r="J136" s="29"/>
      <c r="K136" s="29"/>
    </row>
    <row r="137" spans="1:11">
      <c r="A137" s="52"/>
      <c r="B137" s="53"/>
      <c r="C137" s="53"/>
      <c r="D137" s="54"/>
      <c r="E137" s="55"/>
      <c r="F137" s="37"/>
      <c r="G137" s="29"/>
      <c r="H137" s="29"/>
      <c r="I137" s="29"/>
      <c r="J137" s="29"/>
      <c r="K137" s="29"/>
    </row>
    <row r="138" spans="1:11">
      <c r="A138" s="40"/>
      <c r="B138" s="41"/>
      <c r="C138" s="41"/>
      <c r="D138" s="42"/>
      <c r="E138" s="43"/>
      <c r="F138" s="37"/>
      <c r="G138" s="29"/>
      <c r="H138" s="29"/>
      <c r="I138" s="29"/>
      <c r="J138" s="29"/>
      <c r="K138" s="29"/>
    </row>
    <row r="139" spans="1:11">
      <c r="A139" s="40" t="s">
        <v>29</v>
      </c>
      <c r="B139" s="41" t="s">
        <v>155</v>
      </c>
      <c r="C139" s="41" t="s">
        <v>269</v>
      </c>
      <c r="D139" s="42">
        <v>36</v>
      </c>
      <c r="E139" s="43">
        <v>12</v>
      </c>
      <c r="F139" s="37">
        <v>432</v>
      </c>
      <c r="G139" s="29"/>
      <c r="H139" s="29"/>
      <c r="I139" s="29"/>
      <c r="J139" s="29"/>
      <c r="K139" s="29"/>
    </row>
    <row r="140" spans="1:11">
      <c r="A140" s="40" t="s">
        <v>29</v>
      </c>
      <c r="B140" s="41" t="s">
        <v>270</v>
      </c>
      <c r="C140" s="41" t="s">
        <v>269</v>
      </c>
      <c r="D140" s="42">
        <v>28</v>
      </c>
      <c r="E140" s="43">
        <v>15</v>
      </c>
      <c r="F140" s="37">
        <v>420</v>
      </c>
      <c r="G140" s="29"/>
      <c r="H140" s="29"/>
      <c r="I140" s="29"/>
      <c r="J140" s="29"/>
      <c r="K140" s="29"/>
    </row>
    <row r="141" spans="1:11">
      <c r="A141" s="40" t="s">
        <v>29</v>
      </c>
      <c r="B141" s="41" t="s">
        <v>271</v>
      </c>
      <c r="C141" s="41" t="s">
        <v>269</v>
      </c>
      <c r="D141" s="42">
        <v>28</v>
      </c>
      <c r="E141" s="43">
        <v>5</v>
      </c>
      <c r="F141" s="37">
        <v>140</v>
      </c>
      <c r="G141" s="29"/>
      <c r="H141" s="29"/>
      <c r="I141" s="29"/>
      <c r="J141" s="29"/>
      <c r="K141" s="29"/>
    </row>
    <row r="142" spans="1:11">
      <c r="A142" s="40" t="s">
        <v>29</v>
      </c>
      <c r="B142" s="41" t="s">
        <v>272</v>
      </c>
      <c r="C142" s="41" t="s">
        <v>269</v>
      </c>
      <c r="D142" s="42">
        <v>28</v>
      </c>
      <c r="E142" s="43">
        <v>1</v>
      </c>
      <c r="F142" s="37">
        <v>28</v>
      </c>
      <c r="G142" s="29"/>
      <c r="H142" s="29"/>
      <c r="I142" s="29"/>
      <c r="J142" s="29"/>
      <c r="K142" s="29"/>
    </row>
    <row r="143" spans="1:11">
      <c r="A143" s="40" t="s">
        <v>29</v>
      </c>
      <c r="B143" s="41" t="s">
        <v>169</v>
      </c>
      <c r="C143" s="41" t="s">
        <v>273</v>
      </c>
      <c r="D143" s="42">
        <v>35</v>
      </c>
      <c r="E143" s="43">
        <v>7</v>
      </c>
      <c r="F143" s="37">
        <v>245</v>
      </c>
      <c r="G143" s="29"/>
      <c r="H143" s="29"/>
      <c r="I143" s="29"/>
      <c r="J143" s="29"/>
      <c r="K143" s="29"/>
    </row>
    <row r="144" spans="1:11">
      <c r="A144" s="40"/>
      <c r="B144" s="41"/>
      <c r="C144" s="41"/>
      <c r="D144" s="42"/>
      <c r="E144" s="43"/>
      <c r="F144" s="37"/>
      <c r="G144" s="29"/>
      <c r="H144" s="29"/>
      <c r="I144" s="29"/>
      <c r="J144" s="29"/>
      <c r="K144" s="29"/>
    </row>
    <row r="145" spans="1:11">
      <c r="A145" s="52"/>
      <c r="B145" s="53"/>
      <c r="C145" s="53"/>
      <c r="D145" s="54"/>
      <c r="E145" s="55"/>
      <c r="F145" s="37"/>
      <c r="G145" s="29"/>
      <c r="H145" s="29"/>
      <c r="I145" s="29"/>
      <c r="J145" s="29"/>
      <c r="K145" s="29"/>
    </row>
    <row r="146" spans="1:11">
      <c r="A146" s="40"/>
      <c r="B146" s="41"/>
      <c r="C146" s="41"/>
      <c r="D146" s="42"/>
      <c r="E146" s="43"/>
      <c r="F146" s="37"/>
      <c r="G146" s="29"/>
      <c r="H146" s="29"/>
      <c r="I146" s="29"/>
      <c r="J146" s="29"/>
      <c r="K146" s="29"/>
    </row>
    <row r="147" spans="1:11">
      <c r="A147" s="40" t="s">
        <v>274</v>
      </c>
      <c r="B147" s="41" t="s">
        <v>149</v>
      </c>
      <c r="C147" s="41" t="s">
        <v>269</v>
      </c>
      <c r="D147" s="56">
        <v>54.99</v>
      </c>
      <c r="E147" s="43">
        <v>5</v>
      </c>
      <c r="F147" s="37">
        <v>274.95</v>
      </c>
      <c r="G147" s="29"/>
      <c r="H147" s="29"/>
      <c r="I147" s="29"/>
      <c r="J147" s="29"/>
      <c r="K147" s="29"/>
    </row>
    <row r="148" spans="1:11">
      <c r="A148" s="40" t="s">
        <v>274</v>
      </c>
      <c r="B148" s="41" t="s">
        <v>155</v>
      </c>
      <c r="C148" s="41" t="s">
        <v>269</v>
      </c>
      <c r="D148" s="56">
        <v>54.99</v>
      </c>
      <c r="E148" s="43">
        <v>5</v>
      </c>
      <c r="F148" s="37">
        <v>274.95</v>
      </c>
      <c r="G148" s="29"/>
      <c r="H148" s="29"/>
      <c r="I148" s="29"/>
      <c r="J148" s="29"/>
      <c r="K148" s="29"/>
    </row>
    <row r="149" spans="1:11">
      <c r="A149" s="40" t="s">
        <v>274</v>
      </c>
      <c r="B149" s="41" t="s">
        <v>126</v>
      </c>
      <c r="C149" s="41" t="s">
        <v>275</v>
      </c>
      <c r="D149" s="56">
        <v>59.99</v>
      </c>
      <c r="E149" s="43">
        <v>3</v>
      </c>
      <c r="F149" s="37">
        <v>179.97</v>
      </c>
      <c r="G149" s="29"/>
      <c r="H149" s="29"/>
      <c r="I149" s="29"/>
      <c r="J149" s="29"/>
      <c r="K149" s="29"/>
    </row>
    <row r="150" spans="1:11">
      <c r="A150" s="40" t="s">
        <v>274</v>
      </c>
      <c r="B150" s="41" t="s">
        <v>126</v>
      </c>
      <c r="C150" s="41" t="s">
        <v>275</v>
      </c>
      <c r="D150" s="56">
        <v>69.989999999999995</v>
      </c>
      <c r="E150" s="43">
        <v>3</v>
      </c>
      <c r="F150" s="37">
        <v>209.97</v>
      </c>
      <c r="G150" s="29"/>
      <c r="H150" s="29"/>
      <c r="I150" s="29"/>
      <c r="J150" s="29"/>
      <c r="K150" s="29"/>
    </row>
    <row r="151" spans="1:11">
      <c r="A151" s="40"/>
      <c r="B151" s="41"/>
      <c r="C151" s="41"/>
      <c r="D151" s="42"/>
      <c r="E151" s="43"/>
      <c r="F151" s="37"/>
      <c r="G151" s="29"/>
      <c r="H151" s="29"/>
      <c r="I151" s="29"/>
      <c r="J151" s="29"/>
      <c r="K151" s="29"/>
    </row>
    <row r="152" spans="1:11">
      <c r="A152" s="52"/>
      <c r="B152" s="53"/>
      <c r="C152" s="53"/>
      <c r="D152" s="54"/>
      <c r="E152" s="55"/>
      <c r="F152" s="37"/>
      <c r="G152" s="29"/>
      <c r="H152" s="29"/>
      <c r="I152" s="29"/>
      <c r="J152" s="29"/>
      <c r="K152" s="29"/>
    </row>
    <row r="153" spans="1:11">
      <c r="A153" s="40"/>
      <c r="B153" s="41"/>
      <c r="C153" s="41"/>
      <c r="D153" s="42"/>
      <c r="E153" s="43"/>
      <c r="F153" s="37"/>
      <c r="G153" s="29"/>
      <c r="H153" s="29"/>
      <c r="I153" s="29"/>
      <c r="J153" s="29"/>
      <c r="K153" s="29"/>
    </row>
    <row r="154" spans="1:11">
      <c r="A154" s="40" t="s">
        <v>12</v>
      </c>
      <c r="B154" s="41" t="s">
        <v>276</v>
      </c>
      <c r="C154" s="41" t="s">
        <v>269</v>
      </c>
      <c r="D154" s="42">
        <v>30</v>
      </c>
      <c r="E154" s="43">
        <v>15</v>
      </c>
      <c r="F154" s="37">
        <v>450</v>
      </c>
      <c r="G154" s="29"/>
      <c r="H154" s="29"/>
      <c r="I154" s="29"/>
      <c r="J154" s="29"/>
      <c r="K154" s="29"/>
    </row>
    <row r="155" spans="1:11">
      <c r="A155" s="40" t="s">
        <v>12</v>
      </c>
      <c r="B155" s="41" t="s">
        <v>277</v>
      </c>
      <c r="C155" s="41" t="s">
        <v>269</v>
      </c>
      <c r="D155" s="42">
        <v>30</v>
      </c>
      <c r="E155" s="43">
        <v>5</v>
      </c>
      <c r="F155" s="37">
        <v>150</v>
      </c>
      <c r="G155" s="29"/>
      <c r="H155" s="29"/>
      <c r="I155" s="29"/>
      <c r="J155" s="29"/>
      <c r="K155" s="29"/>
    </row>
    <row r="156" spans="1:11">
      <c r="A156" s="40" t="s">
        <v>12</v>
      </c>
      <c r="B156" s="41" t="s">
        <v>278</v>
      </c>
      <c r="C156" s="41" t="s">
        <v>269</v>
      </c>
      <c r="D156" s="42">
        <v>40</v>
      </c>
      <c r="E156" s="43">
        <v>3</v>
      </c>
      <c r="F156" s="37">
        <v>120</v>
      </c>
      <c r="G156" s="29"/>
      <c r="H156" s="29"/>
      <c r="I156" s="29"/>
      <c r="J156" s="29"/>
      <c r="K156" s="29"/>
    </row>
    <row r="157" spans="1:11">
      <c r="A157" s="40" t="s">
        <v>12</v>
      </c>
      <c r="B157" s="41" t="s">
        <v>169</v>
      </c>
      <c r="C157" s="41" t="s">
        <v>269</v>
      </c>
      <c r="D157" s="42">
        <v>30</v>
      </c>
      <c r="E157" s="43">
        <v>1</v>
      </c>
      <c r="F157" s="37">
        <v>30</v>
      </c>
      <c r="G157" s="29"/>
      <c r="H157" s="29"/>
      <c r="I157" s="29"/>
      <c r="J157" s="29"/>
      <c r="K157" s="29"/>
    </row>
    <row r="158" spans="1:11">
      <c r="A158" s="40" t="s">
        <v>12</v>
      </c>
      <c r="B158" s="41" t="s">
        <v>251</v>
      </c>
      <c r="C158" s="41" t="s">
        <v>275</v>
      </c>
      <c r="D158" s="42">
        <v>65</v>
      </c>
      <c r="E158" s="43">
        <v>1</v>
      </c>
      <c r="F158" s="37">
        <v>65</v>
      </c>
      <c r="G158" s="29"/>
      <c r="H158" s="29"/>
      <c r="I158" s="29"/>
      <c r="J158" s="29"/>
      <c r="K158" s="29"/>
    </row>
    <row r="159" spans="1:11">
      <c r="A159" s="40"/>
      <c r="B159" s="41"/>
      <c r="C159" s="41"/>
      <c r="D159" s="42"/>
      <c r="E159" s="43"/>
      <c r="F159" s="37"/>
      <c r="G159" s="29"/>
      <c r="H159" s="29"/>
      <c r="I159" s="29"/>
      <c r="J159" s="29"/>
      <c r="K159" s="29"/>
    </row>
    <row r="160" spans="1:11">
      <c r="A160" s="52"/>
      <c r="B160" s="53"/>
      <c r="C160" s="53"/>
      <c r="D160" s="54"/>
      <c r="E160" s="55"/>
      <c r="F160" s="37"/>
      <c r="G160" s="29"/>
      <c r="H160" s="29"/>
      <c r="I160" s="29"/>
      <c r="J160" s="29"/>
      <c r="K160" s="29"/>
    </row>
    <row r="161" spans="1:11">
      <c r="A161" s="40"/>
      <c r="B161" s="41"/>
      <c r="C161" s="41"/>
      <c r="D161" s="42"/>
      <c r="E161" s="43"/>
      <c r="F161" s="37"/>
      <c r="G161" s="29"/>
      <c r="H161" s="29"/>
      <c r="I161" s="29"/>
      <c r="J161" s="29"/>
      <c r="K161" s="2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"/>
  <sheetViews>
    <sheetView topLeftCell="A69" workbookViewId="0">
      <selection activeCell="G1" sqref="G1"/>
    </sheetView>
  </sheetViews>
  <sheetFormatPr defaultColWidth="12.6640625" defaultRowHeight="15"/>
  <cols>
    <col min="1" max="6" width="18.77734375" customWidth="1"/>
    <col min="11" max="11" width="16.44140625" customWidth="1"/>
  </cols>
  <sheetData>
    <row r="1" spans="1:12" ht="15.75" customHeight="1">
      <c r="A1" s="12" t="s">
        <v>40</v>
      </c>
      <c r="B1" s="12" t="s">
        <v>75</v>
      </c>
      <c r="C1" s="12" t="s">
        <v>132</v>
      </c>
      <c r="D1" s="12" t="s">
        <v>279</v>
      </c>
      <c r="E1" s="13" t="s">
        <v>45</v>
      </c>
      <c r="F1" s="12" t="s">
        <v>46</v>
      </c>
      <c r="G1" s="13" t="s">
        <v>131</v>
      </c>
      <c r="I1" s="6" t="s">
        <v>16</v>
      </c>
      <c r="J1" s="6" t="s">
        <v>17</v>
      </c>
      <c r="K1" s="6" t="s">
        <v>47</v>
      </c>
      <c r="L1" s="58"/>
    </row>
    <row r="2" spans="1:12" ht="15.75" customHeight="1">
      <c r="A2" s="59" t="s">
        <v>280</v>
      </c>
      <c r="B2" s="59" t="s">
        <v>281</v>
      </c>
      <c r="C2" s="59" t="s">
        <v>282</v>
      </c>
      <c r="D2" s="59" t="s">
        <v>283</v>
      </c>
      <c r="E2" s="21">
        <v>28</v>
      </c>
      <c r="F2" s="14">
        <v>38</v>
      </c>
      <c r="G2" s="18">
        <f t="shared" ref="G2:G7" si="0">SUM(E2*F2)</f>
        <v>1064</v>
      </c>
      <c r="I2" s="10">
        <f>SUM(F2:F141)</f>
        <v>675</v>
      </c>
      <c r="J2" s="8">
        <f>SUM(G1:G123)</f>
        <v>21743.5</v>
      </c>
      <c r="K2" s="8">
        <f>SUM(J2/I2)</f>
        <v>32.212592592592593</v>
      </c>
      <c r="L2" s="18"/>
    </row>
    <row r="3" spans="1:12" ht="15.75" customHeight="1">
      <c r="A3" s="59" t="s">
        <v>280</v>
      </c>
      <c r="B3" s="59" t="s">
        <v>284</v>
      </c>
      <c r="C3" s="59" t="s">
        <v>282</v>
      </c>
      <c r="D3" s="59" t="s">
        <v>283</v>
      </c>
      <c r="E3" s="21">
        <v>28</v>
      </c>
      <c r="F3" s="14">
        <v>18</v>
      </c>
      <c r="G3" s="18">
        <f t="shared" si="0"/>
        <v>504</v>
      </c>
    </row>
    <row r="4" spans="1:12" ht="15.75" customHeight="1">
      <c r="A4" s="59" t="s">
        <v>280</v>
      </c>
      <c r="B4" s="59" t="s">
        <v>285</v>
      </c>
      <c r="C4" s="59" t="s">
        <v>282</v>
      </c>
      <c r="D4" s="59" t="s">
        <v>283</v>
      </c>
      <c r="E4" s="21">
        <v>28</v>
      </c>
      <c r="F4" s="14">
        <v>6</v>
      </c>
      <c r="G4" s="18">
        <f t="shared" si="0"/>
        <v>168</v>
      </c>
    </row>
    <row r="5" spans="1:12" ht="15.75" customHeight="1">
      <c r="A5" s="59" t="s">
        <v>280</v>
      </c>
      <c r="B5" s="59" t="s">
        <v>286</v>
      </c>
      <c r="C5" s="59" t="s">
        <v>282</v>
      </c>
      <c r="D5" s="59" t="s">
        <v>283</v>
      </c>
      <c r="E5" s="21">
        <v>28</v>
      </c>
      <c r="F5" s="14">
        <v>10</v>
      </c>
      <c r="G5" s="18">
        <f t="shared" si="0"/>
        <v>280</v>
      </c>
    </row>
    <row r="6" spans="1:12" ht="15.75" customHeight="1">
      <c r="A6" s="59" t="s">
        <v>280</v>
      </c>
      <c r="B6" s="59" t="s">
        <v>287</v>
      </c>
      <c r="C6" s="59" t="s">
        <v>282</v>
      </c>
      <c r="D6" s="59" t="s">
        <v>283</v>
      </c>
      <c r="E6" s="21">
        <v>28</v>
      </c>
      <c r="F6" s="14">
        <v>14</v>
      </c>
      <c r="G6" s="18">
        <f t="shared" si="0"/>
        <v>392</v>
      </c>
    </row>
    <row r="7" spans="1:12" ht="15.75" customHeight="1">
      <c r="A7" s="59" t="s">
        <v>280</v>
      </c>
      <c r="B7" s="59" t="s">
        <v>288</v>
      </c>
      <c r="C7" s="59" t="s">
        <v>282</v>
      </c>
      <c r="D7" s="59" t="s">
        <v>283</v>
      </c>
      <c r="E7" s="21">
        <v>28</v>
      </c>
      <c r="F7" s="14">
        <v>13</v>
      </c>
      <c r="G7" s="18">
        <f t="shared" si="0"/>
        <v>364</v>
      </c>
    </row>
    <row r="8" spans="1:12" ht="15.75" customHeight="1">
      <c r="A8" s="59"/>
      <c r="B8" s="59"/>
      <c r="C8" s="59"/>
      <c r="D8" s="59"/>
      <c r="E8" s="21"/>
      <c r="F8" s="14"/>
    </row>
    <row r="9" spans="1:12" ht="15.75" customHeight="1">
      <c r="A9" s="60"/>
      <c r="B9" s="60"/>
      <c r="C9" s="60"/>
      <c r="D9" s="60"/>
      <c r="E9" s="61"/>
      <c r="F9" s="62"/>
    </row>
    <row r="10" spans="1:12" ht="15.75" customHeight="1">
      <c r="A10" s="59"/>
      <c r="B10" s="59"/>
      <c r="C10" s="59"/>
      <c r="D10" s="59"/>
      <c r="E10" s="21"/>
      <c r="F10" s="14"/>
    </row>
    <row r="11" spans="1:12" ht="15.75" customHeight="1">
      <c r="A11" s="59" t="s">
        <v>280</v>
      </c>
      <c r="B11" s="59" t="s">
        <v>281</v>
      </c>
      <c r="C11" s="59" t="s">
        <v>282</v>
      </c>
      <c r="D11" s="59" t="s">
        <v>289</v>
      </c>
      <c r="E11" s="21">
        <v>28</v>
      </c>
      <c r="F11" s="10">
        <v>9</v>
      </c>
      <c r="G11" s="18">
        <f t="shared" ref="G11:G16" si="1">SUM(E11*F11)</f>
        <v>252</v>
      </c>
    </row>
    <row r="12" spans="1:12" ht="15.75" customHeight="1">
      <c r="A12" s="59" t="s">
        <v>280</v>
      </c>
      <c r="B12" s="59" t="s">
        <v>290</v>
      </c>
      <c r="C12" s="59" t="s">
        <v>282</v>
      </c>
      <c r="D12" s="59" t="s">
        <v>289</v>
      </c>
      <c r="E12" s="21">
        <v>28</v>
      </c>
      <c r="F12" s="10">
        <v>1</v>
      </c>
      <c r="G12" s="18">
        <f t="shared" si="1"/>
        <v>28</v>
      </c>
    </row>
    <row r="13" spans="1:12" ht="15.75" customHeight="1">
      <c r="A13" s="59" t="s">
        <v>280</v>
      </c>
      <c r="B13" s="59" t="s">
        <v>285</v>
      </c>
      <c r="C13" s="59" t="s">
        <v>282</v>
      </c>
      <c r="D13" s="59" t="s">
        <v>289</v>
      </c>
      <c r="E13" s="21">
        <v>28</v>
      </c>
      <c r="F13" s="10">
        <v>4</v>
      </c>
      <c r="G13" s="18">
        <f t="shared" si="1"/>
        <v>112</v>
      </c>
    </row>
    <row r="14" spans="1:12" ht="15.75" customHeight="1">
      <c r="A14" s="59" t="s">
        <v>280</v>
      </c>
      <c r="B14" s="59" t="s">
        <v>286</v>
      </c>
      <c r="C14" s="59" t="s">
        <v>282</v>
      </c>
      <c r="D14" s="59" t="s">
        <v>289</v>
      </c>
      <c r="E14" s="21">
        <v>28</v>
      </c>
      <c r="F14" s="14">
        <v>6</v>
      </c>
      <c r="G14" s="18">
        <f t="shared" si="1"/>
        <v>168</v>
      </c>
    </row>
    <row r="15" spans="1:12" ht="15.75" customHeight="1">
      <c r="A15" s="59" t="s">
        <v>280</v>
      </c>
      <c r="B15" s="59" t="s">
        <v>287</v>
      </c>
      <c r="C15" s="59" t="s">
        <v>282</v>
      </c>
      <c r="D15" s="59" t="s">
        <v>289</v>
      </c>
      <c r="E15" s="21">
        <v>28</v>
      </c>
      <c r="F15" s="14">
        <v>4</v>
      </c>
      <c r="G15" s="18">
        <f t="shared" si="1"/>
        <v>112</v>
      </c>
    </row>
    <row r="16" spans="1:12" ht="15.75" customHeight="1">
      <c r="A16" s="59" t="s">
        <v>280</v>
      </c>
      <c r="B16" s="59" t="s">
        <v>288</v>
      </c>
      <c r="C16" s="59" t="s">
        <v>282</v>
      </c>
      <c r="D16" s="59" t="s">
        <v>289</v>
      </c>
      <c r="E16" s="21">
        <v>28</v>
      </c>
      <c r="F16" s="14">
        <v>5</v>
      </c>
      <c r="G16" s="18">
        <f t="shared" si="1"/>
        <v>140</v>
      </c>
    </row>
    <row r="17" spans="1:7" ht="15.75" customHeight="1">
      <c r="A17" s="59"/>
      <c r="B17" s="59"/>
      <c r="C17" s="59"/>
      <c r="D17" s="59"/>
      <c r="E17" s="21"/>
      <c r="F17" s="14"/>
      <c r="G17" s="18"/>
    </row>
    <row r="18" spans="1:7" ht="15.75" customHeight="1">
      <c r="A18" s="60"/>
      <c r="B18" s="60"/>
      <c r="C18" s="60"/>
      <c r="D18" s="60"/>
      <c r="E18" s="61"/>
      <c r="F18" s="62"/>
      <c r="G18" s="18"/>
    </row>
    <row r="19" spans="1:7" ht="15.75" customHeight="1">
      <c r="A19" s="59"/>
      <c r="B19" s="59"/>
      <c r="C19" s="59"/>
      <c r="D19" s="59"/>
      <c r="E19" s="21"/>
      <c r="F19" s="14"/>
      <c r="G19" s="18"/>
    </row>
    <row r="20" spans="1:7" ht="15.75" customHeight="1">
      <c r="A20" s="59" t="s">
        <v>280</v>
      </c>
      <c r="B20" s="59" t="s">
        <v>281</v>
      </c>
      <c r="C20" s="59" t="s">
        <v>282</v>
      </c>
      <c r="D20" s="59" t="s">
        <v>291</v>
      </c>
      <c r="E20" s="21">
        <v>28</v>
      </c>
      <c r="F20" s="14">
        <v>21</v>
      </c>
      <c r="G20" s="18">
        <f t="shared" ref="G20:G26" si="2">SUM(E20*F20)</f>
        <v>588</v>
      </c>
    </row>
    <row r="21" spans="1:7" ht="15.75" customHeight="1">
      <c r="A21" s="59" t="s">
        <v>280</v>
      </c>
      <c r="B21" s="59" t="s">
        <v>284</v>
      </c>
      <c r="C21" s="59" t="s">
        <v>282</v>
      </c>
      <c r="D21" s="59" t="s">
        <v>291</v>
      </c>
      <c r="E21" s="21">
        <v>28</v>
      </c>
      <c r="F21" s="14">
        <v>12</v>
      </c>
      <c r="G21" s="18">
        <f t="shared" si="2"/>
        <v>336</v>
      </c>
    </row>
    <row r="22" spans="1:7" ht="15.75" customHeight="1">
      <c r="A22" s="59" t="s">
        <v>280</v>
      </c>
      <c r="B22" s="59" t="s">
        <v>285</v>
      </c>
      <c r="C22" s="59" t="s">
        <v>282</v>
      </c>
      <c r="D22" s="59" t="s">
        <v>291</v>
      </c>
      <c r="E22" s="21">
        <v>28</v>
      </c>
      <c r="F22" s="14">
        <v>8</v>
      </c>
      <c r="G22" s="18">
        <f t="shared" si="2"/>
        <v>224</v>
      </c>
    </row>
    <row r="23" spans="1:7" ht="15.75" customHeight="1">
      <c r="A23" s="59" t="s">
        <v>280</v>
      </c>
      <c r="B23" s="59" t="s">
        <v>286</v>
      </c>
      <c r="C23" s="59" t="s">
        <v>282</v>
      </c>
      <c r="D23" s="59" t="s">
        <v>291</v>
      </c>
      <c r="E23" s="21">
        <v>28</v>
      </c>
      <c r="F23" s="14">
        <v>6</v>
      </c>
      <c r="G23" s="18">
        <f t="shared" si="2"/>
        <v>168</v>
      </c>
    </row>
    <row r="24" spans="1:7" ht="15.75" customHeight="1">
      <c r="A24" s="59" t="s">
        <v>280</v>
      </c>
      <c r="B24" s="59" t="s">
        <v>287</v>
      </c>
      <c r="C24" s="59" t="s">
        <v>282</v>
      </c>
      <c r="D24" s="59" t="s">
        <v>291</v>
      </c>
      <c r="E24" s="21">
        <v>28</v>
      </c>
      <c r="F24" s="14">
        <v>15</v>
      </c>
      <c r="G24" s="18">
        <f t="shared" si="2"/>
        <v>420</v>
      </c>
    </row>
    <row r="25" spans="1:7" ht="15.75" customHeight="1">
      <c r="A25" s="59" t="s">
        <v>280</v>
      </c>
      <c r="B25" s="59" t="s">
        <v>288</v>
      </c>
      <c r="C25" s="59" t="s">
        <v>282</v>
      </c>
      <c r="D25" s="59" t="s">
        <v>291</v>
      </c>
      <c r="E25" s="21">
        <v>28</v>
      </c>
      <c r="F25" s="14">
        <v>22</v>
      </c>
      <c r="G25" s="18">
        <f t="shared" si="2"/>
        <v>616</v>
      </c>
    </row>
    <row r="26" spans="1:7" ht="15.75" customHeight="1">
      <c r="A26" s="59" t="s">
        <v>280</v>
      </c>
      <c r="B26" s="59" t="s">
        <v>292</v>
      </c>
      <c r="C26" s="59" t="s">
        <v>282</v>
      </c>
      <c r="D26" s="59" t="s">
        <v>291</v>
      </c>
      <c r="E26" s="21">
        <v>28</v>
      </c>
      <c r="F26" s="14">
        <v>2</v>
      </c>
      <c r="G26" s="18">
        <f t="shared" si="2"/>
        <v>56</v>
      </c>
    </row>
    <row r="27" spans="1:7" ht="15.75" customHeight="1">
      <c r="A27" s="59"/>
      <c r="B27" s="59"/>
      <c r="C27" s="59"/>
      <c r="D27" s="59"/>
      <c r="E27" s="21"/>
      <c r="F27" s="14"/>
      <c r="G27" s="18"/>
    </row>
    <row r="28" spans="1:7" ht="15.75" customHeight="1">
      <c r="A28" s="60"/>
      <c r="B28" s="60"/>
      <c r="C28" s="60"/>
      <c r="D28" s="60"/>
      <c r="E28" s="61"/>
      <c r="F28" s="62"/>
      <c r="G28" s="18"/>
    </row>
    <row r="29" spans="1:7" ht="15.75" customHeight="1">
      <c r="A29" s="59"/>
      <c r="B29" s="59"/>
      <c r="C29" s="59"/>
      <c r="D29" s="59"/>
      <c r="E29" s="21"/>
      <c r="F29" s="14"/>
      <c r="G29" s="18"/>
    </row>
    <row r="30" spans="1:7" ht="15.75" customHeight="1">
      <c r="A30" s="59" t="s">
        <v>280</v>
      </c>
      <c r="B30" s="59" t="s">
        <v>281</v>
      </c>
      <c r="C30" s="59" t="s">
        <v>282</v>
      </c>
      <c r="D30" s="59" t="s">
        <v>293</v>
      </c>
      <c r="E30" s="21">
        <v>28</v>
      </c>
      <c r="F30" s="14">
        <v>18</v>
      </c>
      <c r="G30" s="18">
        <f t="shared" ref="G30:G36" si="3">SUM(E30*F30)</f>
        <v>504</v>
      </c>
    </row>
    <row r="31" spans="1:7" ht="15.75" customHeight="1">
      <c r="A31" s="59" t="s">
        <v>280</v>
      </c>
      <c r="B31" s="59" t="s">
        <v>284</v>
      </c>
      <c r="C31" s="59" t="s">
        <v>282</v>
      </c>
      <c r="D31" s="59" t="s">
        <v>293</v>
      </c>
      <c r="E31" s="21">
        <v>28</v>
      </c>
      <c r="F31" s="14">
        <v>26</v>
      </c>
      <c r="G31" s="18">
        <f t="shared" si="3"/>
        <v>728</v>
      </c>
    </row>
    <row r="32" spans="1:7" ht="15.75" customHeight="1">
      <c r="A32" s="59" t="s">
        <v>280</v>
      </c>
      <c r="B32" s="59" t="s">
        <v>285</v>
      </c>
      <c r="C32" s="59" t="s">
        <v>282</v>
      </c>
      <c r="D32" s="59" t="s">
        <v>293</v>
      </c>
      <c r="E32" s="21">
        <v>28</v>
      </c>
      <c r="F32" s="14">
        <v>6</v>
      </c>
      <c r="G32" s="18">
        <f t="shared" si="3"/>
        <v>168</v>
      </c>
    </row>
    <row r="33" spans="1:7" ht="15.75" customHeight="1">
      <c r="A33" s="59" t="s">
        <v>280</v>
      </c>
      <c r="B33" s="59" t="s">
        <v>286</v>
      </c>
      <c r="C33" s="59" t="s">
        <v>282</v>
      </c>
      <c r="D33" s="59" t="s">
        <v>293</v>
      </c>
      <c r="E33" s="21">
        <v>28</v>
      </c>
      <c r="F33" s="14">
        <v>9</v>
      </c>
      <c r="G33" s="18">
        <f t="shared" si="3"/>
        <v>252</v>
      </c>
    </row>
    <row r="34" spans="1:7" ht="15.75" customHeight="1">
      <c r="A34" s="59" t="s">
        <v>280</v>
      </c>
      <c r="B34" s="59" t="s">
        <v>287</v>
      </c>
      <c r="C34" s="59" t="s">
        <v>282</v>
      </c>
      <c r="D34" s="59" t="s">
        <v>293</v>
      </c>
      <c r="E34" s="21">
        <v>28</v>
      </c>
      <c r="F34" s="14">
        <v>14</v>
      </c>
      <c r="G34" s="18">
        <f t="shared" si="3"/>
        <v>392</v>
      </c>
    </row>
    <row r="35" spans="1:7" ht="15.75" customHeight="1">
      <c r="A35" s="59" t="s">
        <v>280</v>
      </c>
      <c r="B35" s="59" t="s">
        <v>288</v>
      </c>
      <c r="C35" s="59" t="s">
        <v>282</v>
      </c>
      <c r="D35" s="59" t="s">
        <v>293</v>
      </c>
      <c r="E35" s="21">
        <v>28</v>
      </c>
      <c r="F35" s="14">
        <v>22</v>
      </c>
      <c r="G35" s="18">
        <f t="shared" si="3"/>
        <v>616</v>
      </c>
    </row>
    <row r="36" spans="1:7" ht="15.75" customHeight="1">
      <c r="A36" s="59" t="s">
        <v>280</v>
      </c>
      <c r="B36" s="59" t="s">
        <v>169</v>
      </c>
      <c r="C36" s="59" t="s">
        <v>282</v>
      </c>
      <c r="D36" s="59" t="s">
        <v>293</v>
      </c>
      <c r="E36" s="21">
        <v>28</v>
      </c>
      <c r="F36" s="14">
        <v>8</v>
      </c>
      <c r="G36" s="18">
        <f t="shared" si="3"/>
        <v>224</v>
      </c>
    </row>
    <row r="37" spans="1:7" ht="15.75" customHeight="1">
      <c r="A37" s="63"/>
      <c r="B37" s="63"/>
      <c r="C37" s="63"/>
      <c r="D37" s="63"/>
      <c r="E37" s="64"/>
      <c r="F37" s="65"/>
      <c r="G37" s="18"/>
    </row>
    <row r="38" spans="1:7" ht="15.75" customHeight="1">
      <c r="A38" s="63"/>
      <c r="B38" s="63"/>
      <c r="C38" s="63"/>
      <c r="D38" s="63"/>
      <c r="E38" s="64"/>
      <c r="F38" s="63"/>
      <c r="G38" s="18"/>
    </row>
    <row r="39" spans="1:7" ht="15.75" customHeight="1">
      <c r="A39" s="12" t="s">
        <v>40</v>
      </c>
      <c r="B39" s="12" t="s">
        <v>75</v>
      </c>
      <c r="C39" s="12" t="s">
        <v>132</v>
      </c>
      <c r="D39" s="12" t="s">
        <v>279</v>
      </c>
      <c r="E39" s="13" t="s">
        <v>45</v>
      </c>
      <c r="F39" s="12" t="s">
        <v>46</v>
      </c>
    </row>
    <row r="40" spans="1:7" ht="15.75" customHeight="1">
      <c r="A40" s="59" t="s">
        <v>280</v>
      </c>
      <c r="B40" s="59" t="s">
        <v>126</v>
      </c>
      <c r="C40" s="59" t="s">
        <v>294</v>
      </c>
      <c r="D40" s="59" t="s">
        <v>283</v>
      </c>
      <c r="E40" s="21">
        <v>35</v>
      </c>
      <c r="F40" s="14">
        <v>1</v>
      </c>
      <c r="G40" s="18">
        <f t="shared" ref="G40:G42" si="4">SUM(E40*F40)</f>
        <v>35</v>
      </c>
    </row>
    <row r="41" spans="1:7" ht="15.75" customHeight="1">
      <c r="A41" s="59" t="s">
        <v>280</v>
      </c>
      <c r="B41" s="59" t="s">
        <v>126</v>
      </c>
      <c r="C41" s="59" t="s">
        <v>294</v>
      </c>
      <c r="D41" s="59" t="s">
        <v>283</v>
      </c>
      <c r="E41" s="23">
        <v>42.5</v>
      </c>
      <c r="F41" s="14">
        <v>2</v>
      </c>
      <c r="G41" s="18">
        <f t="shared" si="4"/>
        <v>85</v>
      </c>
    </row>
    <row r="42" spans="1:7" ht="15.75" customHeight="1">
      <c r="A42" s="59" t="s">
        <v>280</v>
      </c>
      <c r="B42" s="59" t="s">
        <v>126</v>
      </c>
      <c r="C42" s="59" t="s">
        <v>294</v>
      </c>
      <c r="D42" s="59" t="s">
        <v>283</v>
      </c>
      <c r="E42" s="21">
        <v>45</v>
      </c>
      <c r="F42" s="14">
        <v>5</v>
      </c>
      <c r="G42" s="18">
        <f t="shared" si="4"/>
        <v>225</v>
      </c>
    </row>
    <row r="43" spans="1:7" ht="15.75" customHeight="1">
      <c r="A43" s="59"/>
      <c r="B43" s="59"/>
      <c r="C43" s="59"/>
      <c r="D43" s="59"/>
      <c r="E43" s="21"/>
      <c r="F43" s="14"/>
      <c r="G43" s="18"/>
    </row>
    <row r="44" spans="1:7" ht="15.75" customHeight="1">
      <c r="A44" s="60"/>
      <c r="B44" s="60"/>
      <c r="C44" s="60"/>
      <c r="D44" s="60"/>
      <c r="E44" s="61"/>
      <c r="F44" s="62"/>
      <c r="G44" s="18"/>
    </row>
    <row r="45" spans="1:7" ht="15.75" customHeight="1">
      <c r="A45" s="59"/>
      <c r="B45" s="59"/>
      <c r="C45" s="59"/>
      <c r="D45" s="59"/>
      <c r="E45" s="21"/>
      <c r="F45" s="14"/>
      <c r="G45" s="18"/>
    </row>
    <row r="46" spans="1:7" ht="15.75" customHeight="1">
      <c r="A46" s="59" t="s">
        <v>280</v>
      </c>
      <c r="B46" s="59" t="s">
        <v>126</v>
      </c>
      <c r="C46" s="59" t="s">
        <v>294</v>
      </c>
      <c r="D46" s="59" t="s">
        <v>289</v>
      </c>
      <c r="E46" s="21">
        <v>35</v>
      </c>
      <c r="F46" s="14">
        <v>6</v>
      </c>
      <c r="G46" s="18">
        <f t="shared" ref="G46:G48" si="5">SUM(E46*F46)</f>
        <v>210</v>
      </c>
    </row>
    <row r="47" spans="1:7" ht="15.75" customHeight="1">
      <c r="A47" s="59" t="s">
        <v>280</v>
      </c>
      <c r="B47" s="59" t="s">
        <v>126</v>
      </c>
      <c r="C47" s="59" t="s">
        <v>294</v>
      </c>
      <c r="D47" s="59" t="s">
        <v>289</v>
      </c>
      <c r="E47" s="23">
        <v>42.5</v>
      </c>
      <c r="F47" s="14">
        <v>4</v>
      </c>
      <c r="G47" s="18">
        <f t="shared" si="5"/>
        <v>170</v>
      </c>
    </row>
    <row r="48" spans="1:7" ht="15.75" customHeight="1">
      <c r="A48" s="59" t="s">
        <v>280</v>
      </c>
      <c r="B48" s="59" t="s">
        <v>126</v>
      </c>
      <c r="C48" s="59" t="s">
        <v>294</v>
      </c>
      <c r="D48" s="59" t="s">
        <v>289</v>
      </c>
      <c r="E48" s="21">
        <v>45</v>
      </c>
      <c r="F48" s="14">
        <v>16</v>
      </c>
      <c r="G48" s="18">
        <f t="shared" si="5"/>
        <v>720</v>
      </c>
    </row>
    <row r="49" spans="1:7" ht="15.75" customHeight="1">
      <c r="A49" s="59"/>
      <c r="B49" s="59"/>
      <c r="C49" s="59"/>
      <c r="D49" s="59"/>
      <c r="E49" s="21"/>
      <c r="F49" s="14"/>
      <c r="G49" s="18"/>
    </row>
    <row r="50" spans="1:7" ht="15.75" customHeight="1">
      <c r="A50" s="60"/>
      <c r="B50" s="60"/>
      <c r="C50" s="60"/>
      <c r="D50" s="60"/>
      <c r="E50" s="61"/>
      <c r="F50" s="62"/>
      <c r="G50" s="18"/>
    </row>
    <row r="51" spans="1:7" ht="15.75" customHeight="1">
      <c r="A51" s="59"/>
      <c r="B51" s="59"/>
      <c r="C51" s="59"/>
      <c r="D51" s="59"/>
      <c r="E51" s="21"/>
      <c r="F51" s="14"/>
      <c r="G51" s="18"/>
    </row>
    <row r="52" spans="1:7" ht="15.75" customHeight="1">
      <c r="A52" s="59" t="s">
        <v>280</v>
      </c>
      <c r="B52" s="59" t="s">
        <v>126</v>
      </c>
      <c r="C52" s="59" t="s">
        <v>294</v>
      </c>
      <c r="D52" s="21" t="s">
        <v>291</v>
      </c>
      <c r="E52" s="21">
        <v>40</v>
      </c>
      <c r="F52" s="14">
        <v>6</v>
      </c>
      <c r="G52" s="18">
        <f t="shared" ref="G52:G53" si="6">SUM(E52*F52)</f>
        <v>240</v>
      </c>
    </row>
    <row r="53" spans="1:7">
      <c r="A53" s="59" t="s">
        <v>280</v>
      </c>
      <c r="B53" s="59" t="s">
        <v>126</v>
      </c>
      <c r="C53" s="59" t="s">
        <v>294</v>
      </c>
      <c r="D53" s="23" t="s">
        <v>293</v>
      </c>
      <c r="E53" s="21">
        <v>40</v>
      </c>
      <c r="F53" s="14">
        <v>6</v>
      </c>
      <c r="G53" s="18">
        <f t="shared" si="6"/>
        <v>240</v>
      </c>
    </row>
    <row r="56" spans="1:7">
      <c r="A56" s="12" t="s">
        <v>40</v>
      </c>
      <c r="B56" s="12" t="s">
        <v>75</v>
      </c>
      <c r="C56" s="12" t="s">
        <v>132</v>
      </c>
      <c r="D56" s="12" t="s">
        <v>279</v>
      </c>
      <c r="E56" s="13" t="s">
        <v>45</v>
      </c>
      <c r="F56" s="12" t="s">
        <v>46</v>
      </c>
    </row>
    <row r="57" spans="1:7">
      <c r="A57" s="59" t="s">
        <v>295</v>
      </c>
      <c r="B57" s="59" t="s">
        <v>74</v>
      </c>
      <c r="C57" s="59" t="s">
        <v>294</v>
      </c>
      <c r="D57" s="59" t="s">
        <v>283</v>
      </c>
      <c r="E57" s="23">
        <v>42.5</v>
      </c>
      <c r="F57" s="14">
        <v>1</v>
      </c>
      <c r="G57" s="18">
        <f t="shared" ref="G57:G59" si="7">SUM(E57*F57)</f>
        <v>42.5</v>
      </c>
    </row>
    <row r="58" spans="1:7">
      <c r="A58" s="59" t="s">
        <v>295</v>
      </c>
      <c r="B58" s="59" t="s">
        <v>219</v>
      </c>
      <c r="C58" s="59" t="s">
        <v>294</v>
      </c>
      <c r="D58" s="59" t="s">
        <v>283</v>
      </c>
      <c r="E58" s="23">
        <v>42.5</v>
      </c>
      <c r="F58" s="14">
        <v>1</v>
      </c>
      <c r="G58" s="18">
        <f t="shared" si="7"/>
        <v>42.5</v>
      </c>
    </row>
    <row r="59" spans="1:7">
      <c r="A59" s="59" t="s">
        <v>295</v>
      </c>
      <c r="B59" s="59" t="s">
        <v>74</v>
      </c>
      <c r="C59" s="59" t="s">
        <v>294</v>
      </c>
      <c r="D59" s="59" t="s">
        <v>291</v>
      </c>
      <c r="E59" s="23">
        <v>42.5</v>
      </c>
      <c r="F59" s="14">
        <v>1</v>
      </c>
      <c r="G59" s="18">
        <f t="shared" si="7"/>
        <v>42.5</v>
      </c>
    </row>
    <row r="60" spans="1:7">
      <c r="A60" s="63"/>
      <c r="B60" s="63"/>
      <c r="C60" s="63"/>
      <c r="D60" s="63"/>
      <c r="E60" s="64"/>
      <c r="F60" s="19"/>
      <c r="G60" s="18"/>
    </row>
    <row r="61" spans="1:7">
      <c r="A61" s="63"/>
      <c r="B61" s="63"/>
      <c r="C61" s="63"/>
      <c r="D61" s="63"/>
      <c r="E61" s="64"/>
      <c r="F61" s="19"/>
      <c r="G61" s="18"/>
    </row>
    <row r="62" spans="1:7">
      <c r="A62" s="12" t="s">
        <v>40</v>
      </c>
      <c r="B62" s="12" t="s">
        <v>75</v>
      </c>
      <c r="C62" s="12" t="s">
        <v>132</v>
      </c>
      <c r="D62" s="12" t="s">
        <v>279</v>
      </c>
      <c r="E62" s="13" t="s">
        <v>45</v>
      </c>
      <c r="F62" s="12" t="s">
        <v>46</v>
      </c>
    </row>
    <row r="63" spans="1:7">
      <c r="A63" s="59" t="s">
        <v>9</v>
      </c>
      <c r="B63" s="59" t="s">
        <v>296</v>
      </c>
      <c r="C63" s="59" t="s">
        <v>294</v>
      </c>
      <c r="D63" s="59" t="s">
        <v>283</v>
      </c>
      <c r="E63" s="21">
        <v>35</v>
      </c>
      <c r="F63" s="14">
        <v>22</v>
      </c>
      <c r="G63" s="18">
        <f t="shared" ref="G63:G66" si="8">SUM(E63*F63)</f>
        <v>770</v>
      </c>
    </row>
    <row r="64" spans="1:7">
      <c r="A64" s="59" t="s">
        <v>9</v>
      </c>
      <c r="B64" s="59" t="s">
        <v>155</v>
      </c>
      <c r="C64" s="59" t="s">
        <v>294</v>
      </c>
      <c r="D64" s="59" t="s">
        <v>283</v>
      </c>
      <c r="E64" s="21">
        <v>35</v>
      </c>
      <c r="F64" s="14">
        <v>21</v>
      </c>
      <c r="G64" s="18">
        <f t="shared" si="8"/>
        <v>735</v>
      </c>
    </row>
    <row r="65" spans="1:7">
      <c r="A65" s="59" t="s">
        <v>9</v>
      </c>
      <c r="B65" s="59" t="s">
        <v>169</v>
      </c>
      <c r="C65" s="59" t="s">
        <v>294</v>
      </c>
      <c r="D65" s="59" t="s">
        <v>283</v>
      </c>
      <c r="E65" s="21">
        <v>35</v>
      </c>
      <c r="F65" s="14">
        <v>16</v>
      </c>
      <c r="G65" s="18">
        <f t="shared" si="8"/>
        <v>560</v>
      </c>
    </row>
    <row r="66" spans="1:7">
      <c r="A66" s="59" t="s">
        <v>9</v>
      </c>
      <c r="B66" s="59" t="s">
        <v>143</v>
      </c>
      <c r="C66" s="59" t="s">
        <v>294</v>
      </c>
      <c r="D66" s="59" t="s">
        <v>283</v>
      </c>
      <c r="E66" s="21">
        <v>35</v>
      </c>
      <c r="F66" s="14">
        <v>1</v>
      </c>
      <c r="G66" s="18">
        <f t="shared" si="8"/>
        <v>35</v>
      </c>
    </row>
    <row r="67" spans="1:7">
      <c r="A67" s="59"/>
      <c r="B67" s="59"/>
      <c r="C67" s="59"/>
      <c r="D67" s="59"/>
      <c r="E67" s="21"/>
      <c r="F67" s="14"/>
      <c r="G67" s="18"/>
    </row>
    <row r="68" spans="1:7">
      <c r="A68" s="60"/>
      <c r="B68" s="60"/>
      <c r="C68" s="60"/>
      <c r="D68" s="60"/>
      <c r="E68" s="61"/>
      <c r="F68" s="62"/>
      <c r="G68" s="18"/>
    </row>
    <row r="69" spans="1:7">
      <c r="A69" s="59"/>
      <c r="B69" s="59"/>
      <c r="C69" s="59"/>
      <c r="D69" s="59"/>
      <c r="E69" s="21"/>
      <c r="F69" s="14"/>
      <c r="G69" s="18"/>
    </row>
    <row r="70" spans="1:7">
      <c r="A70" s="59" t="s">
        <v>9</v>
      </c>
      <c r="B70" s="59" t="s">
        <v>296</v>
      </c>
      <c r="C70" s="59" t="s">
        <v>294</v>
      </c>
      <c r="D70" s="59" t="s">
        <v>289</v>
      </c>
      <c r="E70" s="21">
        <v>35</v>
      </c>
      <c r="F70" s="14">
        <v>25</v>
      </c>
      <c r="G70" s="18">
        <f t="shared" ref="G70:G73" si="9">SUM(E70*F70)</f>
        <v>875</v>
      </c>
    </row>
    <row r="71" spans="1:7">
      <c r="A71" s="59" t="s">
        <v>9</v>
      </c>
      <c r="B71" s="59" t="s">
        <v>155</v>
      </c>
      <c r="C71" s="59" t="s">
        <v>294</v>
      </c>
      <c r="D71" s="59" t="s">
        <v>289</v>
      </c>
      <c r="E71" s="21">
        <v>35</v>
      </c>
      <c r="F71" s="14">
        <v>19</v>
      </c>
      <c r="G71" s="18">
        <f t="shared" si="9"/>
        <v>665</v>
      </c>
    </row>
    <row r="72" spans="1:7">
      <c r="A72" s="59" t="s">
        <v>9</v>
      </c>
      <c r="B72" s="59" t="s">
        <v>169</v>
      </c>
      <c r="C72" s="59" t="s">
        <v>294</v>
      </c>
      <c r="D72" s="59" t="s">
        <v>289</v>
      </c>
      <c r="E72" s="21">
        <v>35</v>
      </c>
      <c r="F72" s="14">
        <v>23</v>
      </c>
      <c r="G72" s="18">
        <f t="shared" si="9"/>
        <v>805</v>
      </c>
    </row>
    <row r="73" spans="1:7">
      <c r="A73" s="59" t="s">
        <v>9</v>
      </c>
      <c r="B73" s="59" t="s">
        <v>143</v>
      </c>
      <c r="C73" s="59" t="s">
        <v>294</v>
      </c>
      <c r="D73" s="59" t="s">
        <v>289</v>
      </c>
      <c r="E73" s="21">
        <v>35</v>
      </c>
      <c r="F73" s="14">
        <v>4</v>
      </c>
      <c r="G73" s="18">
        <f t="shared" si="9"/>
        <v>140</v>
      </c>
    </row>
    <row r="74" spans="1:7">
      <c r="A74" s="59"/>
      <c r="B74" s="59"/>
      <c r="C74" s="59"/>
      <c r="D74" s="59"/>
      <c r="E74" s="21"/>
      <c r="F74" s="14"/>
      <c r="G74" s="18"/>
    </row>
    <row r="75" spans="1:7">
      <c r="A75" s="60"/>
      <c r="B75" s="60"/>
      <c r="C75" s="60"/>
      <c r="D75" s="60"/>
      <c r="E75" s="61"/>
      <c r="F75" s="62"/>
      <c r="G75" s="18"/>
    </row>
    <row r="76" spans="1:7">
      <c r="A76" s="59"/>
      <c r="B76" s="59"/>
      <c r="C76" s="59"/>
      <c r="D76" s="59"/>
      <c r="E76" s="21"/>
      <c r="F76" s="14"/>
      <c r="G76" s="18"/>
    </row>
    <row r="77" spans="1:7">
      <c r="A77" s="59" t="s">
        <v>9</v>
      </c>
      <c r="B77" s="59" t="s">
        <v>296</v>
      </c>
      <c r="C77" s="59" t="s">
        <v>294</v>
      </c>
      <c r="D77" s="59" t="s">
        <v>291</v>
      </c>
      <c r="E77" s="21">
        <v>35</v>
      </c>
      <c r="F77" s="14">
        <v>23</v>
      </c>
      <c r="G77" s="18">
        <f t="shared" ref="G77:G80" si="10">SUM(E77*F77)</f>
        <v>805</v>
      </c>
    </row>
    <row r="78" spans="1:7">
      <c r="A78" s="59" t="s">
        <v>9</v>
      </c>
      <c r="B78" s="59" t="s">
        <v>155</v>
      </c>
      <c r="C78" s="59" t="s">
        <v>294</v>
      </c>
      <c r="D78" s="59" t="s">
        <v>291</v>
      </c>
      <c r="E78" s="21">
        <v>35</v>
      </c>
      <c r="F78" s="14">
        <v>20</v>
      </c>
      <c r="G78" s="18">
        <f t="shared" si="10"/>
        <v>700</v>
      </c>
    </row>
    <row r="79" spans="1:7">
      <c r="A79" s="59" t="s">
        <v>9</v>
      </c>
      <c r="B79" s="59" t="s">
        <v>169</v>
      </c>
      <c r="C79" s="59" t="s">
        <v>294</v>
      </c>
      <c r="D79" s="59" t="s">
        <v>291</v>
      </c>
      <c r="E79" s="21">
        <v>35</v>
      </c>
      <c r="F79" s="14">
        <v>26</v>
      </c>
      <c r="G79" s="18">
        <f t="shared" si="10"/>
        <v>910</v>
      </c>
    </row>
    <row r="80" spans="1:7">
      <c r="A80" s="59" t="s">
        <v>9</v>
      </c>
      <c r="B80" s="59" t="s">
        <v>143</v>
      </c>
      <c r="C80" s="59" t="s">
        <v>294</v>
      </c>
      <c r="D80" s="59" t="s">
        <v>291</v>
      </c>
      <c r="E80" s="21">
        <v>35</v>
      </c>
      <c r="F80" s="14">
        <v>5</v>
      </c>
      <c r="G80" s="18">
        <f t="shared" si="10"/>
        <v>175</v>
      </c>
    </row>
    <row r="81" spans="1:7">
      <c r="A81" s="59"/>
      <c r="B81" s="59"/>
      <c r="C81" s="59"/>
      <c r="D81" s="59"/>
      <c r="E81" s="21"/>
      <c r="F81" s="14"/>
    </row>
    <row r="82" spans="1:7">
      <c r="A82" s="60"/>
      <c r="B82" s="60"/>
      <c r="C82" s="60"/>
      <c r="D82" s="60"/>
      <c r="E82" s="61"/>
      <c r="F82" s="62"/>
    </row>
    <row r="83" spans="1:7">
      <c r="A83" s="59"/>
      <c r="B83" s="59"/>
      <c r="C83" s="59"/>
      <c r="D83" s="59"/>
      <c r="E83" s="21"/>
      <c r="F83" s="14"/>
    </row>
    <row r="84" spans="1:7">
      <c r="A84" s="59" t="s">
        <v>9</v>
      </c>
      <c r="B84" s="59" t="s">
        <v>296</v>
      </c>
      <c r="C84" s="59" t="s">
        <v>294</v>
      </c>
      <c r="D84" s="59" t="s">
        <v>293</v>
      </c>
      <c r="E84" s="21">
        <v>35</v>
      </c>
      <c r="F84" s="14">
        <v>19</v>
      </c>
      <c r="G84" s="18">
        <f t="shared" ref="G84:G86" si="11">SUM(E84*F84)</f>
        <v>665</v>
      </c>
    </row>
    <row r="85" spans="1:7">
      <c r="A85" s="59" t="s">
        <v>9</v>
      </c>
      <c r="B85" s="59" t="s">
        <v>155</v>
      </c>
      <c r="C85" s="59" t="s">
        <v>294</v>
      </c>
      <c r="D85" s="59" t="s">
        <v>293</v>
      </c>
      <c r="E85" s="21">
        <v>35</v>
      </c>
      <c r="F85" s="14">
        <v>17</v>
      </c>
      <c r="G85" s="18">
        <f t="shared" si="11"/>
        <v>595</v>
      </c>
    </row>
    <row r="86" spans="1:7">
      <c r="A86" s="59" t="s">
        <v>9</v>
      </c>
      <c r="B86" s="59" t="s">
        <v>169</v>
      </c>
      <c r="C86" s="59" t="s">
        <v>294</v>
      </c>
      <c r="D86" s="59" t="s">
        <v>293</v>
      </c>
      <c r="E86" s="21">
        <v>35</v>
      </c>
      <c r="F86" s="14">
        <v>21</v>
      </c>
      <c r="G86" s="18">
        <f t="shared" si="11"/>
        <v>735</v>
      </c>
    </row>
    <row r="87" spans="1:7">
      <c r="A87" s="59"/>
      <c r="B87" s="59"/>
      <c r="C87" s="59"/>
      <c r="D87" s="59"/>
      <c r="E87" s="21"/>
      <c r="F87" s="14"/>
    </row>
    <row r="88" spans="1:7">
      <c r="A88" s="60"/>
      <c r="B88" s="60"/>
      <c r="C88" s="60"/>
      <c r="D88" s="60"/>
      <c r="E88" s="61"/>
      <c r="F88" s="62"/>
    </row>
    <row r="89" spans="1:7">
      <c r="A89" s="59"/>
      <c r="B89" s="59"/>
      <c r="C89" s="59"/>
      <c r="D89" s="59"/>
      <c r="E89" s="21"/>
      <c r="F89" s="14"/>
    </row>
    <row r="90" spans="1:7">
      <c r="A90" s="59" t="s">
        <v>9</v>
      </c>
      <c r="B90" s="59" t="s">
        <v>296</v>
      </c>
      <c r="C90" s="59" t="s">
        <v>294</v>
      </c>
      <c r="D90" s="59" t="s">
        <v>297</v>
      </c>
      <c r="E90" s="21">
        <v>35</v>
      </c>
      <c r="F90" s="14">
        <v>12</v>
      </c>
      <c r="G90" s="18">
        <f t="shared" ref="G90:G92" si="12">SUM(E90*F90)</f>
        <v>420</v>
      </c>
    </row>
    <row r="91" spans="1:7">
      <c r="A91" s="59" t="s">
        <v>9</v>
      </c>
      <c r="B91" s="59" t="s">
        <v>155</v>
      </c>
      <c r="C91" s="59" t="s">
        <v>294</v>
      </c>
      <c r="D91" s="59" t="s">
        <v>297</v>
      </c>
      <c r="E91" s="21">
        <v>35</v>
      </c>
      <c r="F91" s="14">
        <v>20</v>
      </c>
      <c r="G91" s="18">
        <f t="shared" si="12"/>
        <v>700</v>
      </c>
    </row>
    <row r="92" spans="1:7">
      <c r="A92" s="59" t="s">
        <v>9</v>
      </c>
      <c r="B92" s="59" t="s">
        <v>169</v>
      </c>
      <c r="C92" s="59" t="s">
        <v>294</v>
      </c>
      <c r="D92" s="59" t="s">
        <v>297</v>
      </c>
      <c r="E92" s="21">
        <v>35</v>
      </c>
      <c r="F92" s="14">
        <v>15</v>
      </c>
      <c r="G92" s="18">
        <f t="shared" si="12"/>
        <v>525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workbookViewId="0">
      <selection activeCell="F1" sqref="F1"/>
    </sheetView>
  </sheetViews>
  <sheetFormatPr defaultColWidth="10.6640625" defaultRowHeight="15"/>
  <cols>
    <col min="9" max="9" width="11.33203125" customWidth="1"/>
    <col min="10" max="10" width="20.109375" customWidth="1"/>
  </cols>
  <sheetData>
    <row r="1" spans="1:11">
      <c r="A1" s="27" t="s">
        <v>40</v>
      </c>
      <c r="B1" s="27" t="s">
        <v>75</v>
      </c>
      <c r="C1" s="27" t="s">
        <v>132</v>
      </c>
      <c r="D1" s="28" t="s">
        <v>45</v>
      </c>
      <c r="E1" s="27" t="s">
        <v>46</v>
      </c>
      <c r="F1" s="13" t="s">
        <v>131</v>
      </c>
      <c r="G1" s="29"/>
      <c r="H1" s="30" t="s">
        <v>16</v>
      </c>
      <c r="I1" s="31" t="s">
        <v>17</v>
      </c>
      <c r="J1" s="31" t="s">
        <v>47</v>
      </c>
      <c r="K1" s="32"/>
    </row>
    <row r="2" spans="1:11">
      <c r="A2" s="33" t="s">
        <v>163</v>
      </c>
      <c r="B2" s="34" t="s">
        <v>219</v>
      </c>
      <c r="C2" s="34" t="s">
        <v>298</v>
      </c>
      <c r="D2" s="35">
        <v>40</v>
      </c>
      <c r="E2" s="36">
        <v>321</v>
      </c>
      <c r="F2" s="37">
        <v>12840</v>
      </c>
      <c r="G2" s="29"/>
      <c r="H2" s="38">
        <v>772</v>
      </c>
      <c r="I2" s="39">
        <v>27481</v>
      </c>
      <c r="J2" s="39">
        <v>35.6</v>
      </c>
      <c r="K2" s="37"/>
    </row>
    <row r="3" spans="1:11">
      <c r="A3" s="40" t="s">
        <v>163</v>
      </c>
      <c r="B3" s="41" t="s">
        <v>155</v>
      </c>
      <c r="C3" s="41" t="s">
        <v>299</v>
      </c>
      <c r="D3" s="42">
        <v>40</v>
      </c>
      <c r="E3" s="41">
        <v>165</v>
      </c>
      <c r="F3" s="37">
        <v>6600</v>
      </c>
      <c r="G3" s="29"/>
      <c r="H3" s="29"/>
      <c r="I3" s="29"/>
      <c r="J3" s="29"/>
      <c r="K3" s="29"/>
    </row>
    <row r="4" spans="1:11">
      <c r="A4" s="40" t="s">
        <v>163</v>
      </c>
      <c r="B4" s="41" t="s">
        <v>262</v>
      </c>
      <c r="C4" s="41" t="s">
        <v>300</v>
      </c>
      <c r="D4" s="42">
        <v>40</v>
      </c>
      <c r="E4" s="43">
        <v>4</v>
      </c>
      <c r="F4" s="37">
        <v>160</v>
      </c>
      <c r="G4" s="29"/>
      <c r="H4" s="29"/>
      <c r="I4" s="29"/>
      <c r="J4" s="29"/>
      <c r="K4" s="29"/>
    </row>
    <row r="5" spans="1:11">
      <c r="A5" s="40"/>
      <c r="B5" s="41"/>
      <c r="C5" s="41"/>
      <c r="D5" s="42"/>
      <c r="E5" s="43"/>
      <c r="F5" s="37"/>
      <c r="G5" s="29"/>
      <c r="H5" s="29"/>
      <c r="I5" s="29"/>
      <c r="J5" s="29"/>
      <c r="K5" s="29"/>
    </row>
    <row r="6" spans="1:11">
      <c r="A6" s="52"/>
      <c r="B6" s="53"/>
      <c r="C6" s="53"/>
      <c r="D6" s="54"/>
      <c r="E6" s="55"/>
      <c r="F6" s="37"/>
      <c r="G6" s="29"/>
      <c r="H6" s="29"/>
      <c r="I6" s="29"/>
      <c r="J6" s="29"/>
      <c r="K6" s="29"/>
    </row>
    <row r="7" spans="1:11">
      <c r="A7" s="40"/>
      <c r="B7" s="41"/>
      <c r="C7" s="41"/>
      <c r="D7" s="42"/>
      <c r="E7" s="43"/>
      <c r="F7" s="37"/>
      <c r="G7" s="29"/>
      <c r="H7" s="29"/>
      <c r="I7" s="29"/>
      <c r="J7" s="29"/>
      <c r="K7" s="29"/>
    </row>
    <row r="8" spans="1:11">
      <c r="A8" s="40" t="s">
        <v>9</v>
      </c>
      <c r="B8" s="41" t="s">
        <v>262</v>
      </c>
      <c r="C8" s="41" t="s">
        <v>198</v>
      </c>
      <c r="D8" s="42">
        <v>22</v>
      </c>
      <c r="E8" s="43">
        <v>6</v>
      </c>
      <c r="F8" s="37">
        <v>132</v>
      </c>
      <c r="G8" s="29"/>
      <c r="H8" s="29"/>
      <c r="I8" s="29"/>
      <c r="J8" s="29"/>
      <c r="K8" s="29"/>
    </row>
    <row r="9" spans="1:11">
      <c r="A9" s="40" t="s">
        <v>9</v>
      </c>
      <c r="B9" s="41" t="s">
        <v>155</v>
      </c>
      <c r="C9" s="41" t="s">
        <v>198</v>
      </c>
      <c r="D9" s="42">
        <v>22</v>
      </c>
      <c r="E9" s="43">
        <v>12</v>
      </c>
      <c r="F9" s="37">
        <v>264</v>
      </c>
      <c r="G9" s="29"/>
      <c r="H9" s="29"/>
      <c r="I9" s="29"/>
      <c r="J9" s="29"/>
      <c r="K9" s="29"/>
    </row>
    <row r="10" spans="1:11">
      <c r="A10" s="40" t="s">
        <v>9</v>
      </c>
      <c r="B10" s="41" t="s">
        <v>301</v>
      </c>
      <c r="C10" s="41" t="s">
        <v>198</v>
      </c>
      <c r="D10" s="42">
        <v>22</v>
      </c>
      <c r="E10" s="43">
        <v>19</v>
      </c>
      <c r="F10" s="37">
        <v>418</v>
      </c>
      <c r="G10" s="29"/>
      <c r="H10" s="29"/>
      <c r="I10" s="29"/>
      <c r="J10" s="29"/>
      <c r="K10" s="29"/>
    </row>
    <row r="11" spans="1:11">
      <c r="A11" s="40" t="s">
        <v>9</v>
      </c>
      <c r="B11" s="41" t="s">
        <v>243</v>
      </c>
      <c r="C11" s="41" t="s">
        <v>302</v>
      </c>
      <c r="D11" s="42">
        <v>22</v>
      </c>
      <c r="E11" s="43">
        <v>11</v>
      </c>
      <c r="F11" s="37">
        <v>242</v>
      </c>
      <c r="G11" s="29"/>
      <c r="H11" s="29"/>
      <c r="I11" s="29"/>
      <c r="J11" s="29"/>
      <c r="K11" s="29"/>
    </row>
    <row r="12" spans="1:11">
      <c r="A12" s="40" t="s">
        <v>9</v>
      </c>
      <c r="B12" s="41" t="s">
        <v>155</v>
      </c>
      <c r="C12" s="41" t="s">
        <v>303</v>
      </c>
      <c r="D12" s="42">
        <v>22</v>
      </c>
      <c r="E12" s="43">
        <v>9</v>
      </c>
      <c r="F12" s="37">
        <v>198</v>
      </c>
      <c r="G12" s="29"/>
      <c r="H12" s="29"/>
      <c r="I12" s="29"/>
      <c r="J12" s="29"/>
      <c r="K12" s="29"/>
    </row>
    <row r="13" spans="1:11">
      <c r="A13" s="40" t="s">
        <v>9</v>
      </c>
      <c r="B13" s="41" t="s">
        <v>175</v>
      </c>
      <c r="C13" s="41" t="s">
        <v>303</v>
      </c>
      <c r="D13" s="42">
        <v>22</v>
      </c>
      <c r="E13" s="43">
        <v>1</v>
      </c>
      <c r="F13" s="37">
        <v>22</v>
      </c>
      <c r="G13" s="29"/>
      <c r="H13" s="29"/>
      <c r="I13" s="29"/>
      <c r="J13" s="29"/>
      <c r="K13" s="29"/>
    </row>
    <row r="14" spans="1:11">
      <c r="A14" s="40" t="s">
        <v>9</v>
      </c>
      <c r="B14" s="41" t="s">
        <v>50</v>
      </c>
      <c r="C14" s="41" t="s">
        <v>304</v>
      </c>
      <c r="D14" s="42">
        <v>26</v>
      </c>
      <c r="E14" s="43">
        <v>5</v>
      </c>
      <c r="F14" s="37">
        <v>130</v>
      </c>
      <c r="G14" s="29"/>
      <c r="H14" s="29"/>
      <c r="I14" s="29"/>
      <c r="J14" s="29"/>
      <c r="K14" s="29"/>
    </row>
    <row r="15" spans="1:11">
      <c r="A15" s="40" t="s">
        <v>9</v>
      </c>
      <c r="B15" s="41" t="s">
        <v>175</v>
      </c>
      <c r="C15" s="41" t="s">
        <v>304</v>
      </c>
      <c r="D15" s="42">
        <v>26</v>
      </c>
      <c r="E15" s="43">
        <v>2</v>
      </c>
      <c r="F15" s="37">
        <v>52</v>
      </c>
      <c r="G15" s="29"/>
      <c r="H15" s="29"/>
      <c r="I15" s="29"/>
      <c r="J15" s="29"/>
      <c r="K15" s="29"/>
    </row>
    <row r="16" spans="1:11">
      <c r="A16" s="40" t="s">
        <v>9</v>
      </c>
      <c r="B16" s="41" t="s">
        <v>219</v>
      </c>
      <c r="C16" s="41" t="s">
        <v>305</v>
      </c>
      <c r="D16" s="42">
        <v>26</v>
      </c>
      <c r="E16" s="43">
        <v>3</v>
      </c>
      <c r="F16" s="37">
        <v>78</v>
      </c>
      <c r="G16" s="29"/>
      <c r="H16" s="29"/>
      <c r="I16" s="29"/>
      <c r="J16" s="29"/>
      <c r="K16" s="29"/>
    </row>
    <row r="17" spans="1:11">
      <c r="A17" s="40" t="s">
        <v>9</v>
      </c>
      <c r="B17" s="41" t="s">
        <v>301</v>
      </c>
      <c r="C17" s="41" t="s">
        <v>306</v>
      </c>
      <c r="D17" s="42">
        <v>30</v>
      </c>
      <c r="E17" s="43">
        <v>16</v>
      </c>
      <c r="F17" s="37">
        <v>480</v>
      </c>
      <c r="G17" s="29"/>
      <c r="H17" s="29"/>
      <c r="I17" s="29"/>
      <c r="J17" s="29"/>
      <c r="K17" s="29"/>
    </row>
    <row r="18" spans="1:11">
      <c r="A18" s="40" t="s">
        <v>9</v>
      </c>
      <c r="B18" s="41" t="s">
        <v>126</v>
      </c>
      <c r="C18" s="41" t="s">
        <v>307</v>
      </c>
      <c r="D18" s="42">
        <v>20</v>
      </c>
      <c r="E18" s="43">
        <v>3</v>
      </c>
      <c r="F18" s="37">
        <v>60</v>
      </c>
      <c r="G18" s="29"/>
      <c r="H18" s="29"/>
      <c r="I18" s="29"/>
      <c r="J18" s="29"/>
      <c r="K18" s="29"/>
    </row>
    <row r="19" spans="1:11">
      <c r="A19" s="40"/>
      <c r="B19" s="41"/>
      <c r="C19" s="41"/>
      <c r="D19" s="42"/>
      <c r="E19" s="43"/>
      <c r="F19" s="37"/>
      <c r="G19" s="29"/>
      <c r="H19" s="29"/>
      <c r="I19" s="29"/>
      <c r="J19" s="29"/>
      <c r="K19" s="29"/>
    </row>
    <row r="20" spans="1:11">
      <c r="A20" s="66"/>
      <c r="B20" s="67"/>
      <c r="C20" s="67"/>
      <c r="D20" s="67"/>
      <c r="E20" s="67"/>
      <c r="F20" s="29"/>
      <c r="G20" s="29"/>
      <c r="H20" s="29"/>
      <c r="I20" s="29"/>
      <c r="J20" s="29"/>
      <c r="K20" s="29"/>
    </row>
    <row r="21" spans="1:11">
      <c r="A21" s="40"/>
      <c r="B21" s="41"/>
      <c r="C21" s="41"/>
      <c r="D21" s="42"/>
      <c r="E21" s="43"/>
      <c r="F21" s="37"/>
      <c r="G21" s="29"/>
      <c r="H21" s="29"/>
      <c r="I21" s="29"/>
      <c r="J21" s="29"/>
      <c r="K21" s="29"/>
    </row>
    <row r="22" spans="1:11">
      <c r="A22" s="40" t="s">
        <v>12</v>
      </c>
      <c r="B22" s="41" t="s">
        <v>169</v>
      </c>
      <c r="C22" s="41" t="s">
        <v>308</v>
      </c>
      <c r="D22" s="42">
        <v>25</v>
      </c>
      <c r="E22" s="43">
        <v>22</v>
      </c>
      <c r="F22" s="37">
        <v>550</v>
      </c>
      <c r="G22" s="29"/>
      <c r="H22" s="29"/>
      <c r="I22" s="29"/>
      <c r="J22" s="29"/>
      <c r="K22" s="29"/>
    </row>
    <row r="23" spans="1:11">
      <c r="A23" s="40" t="s">
        <v>12</v>
      </c>
      <c r="B23" s="41" t="s">
        <v>74</v>
      </c>
      <c r="C23" s="41" t="s">
        <v>308</v>
      </c>
      <c r="D23" s="42">
        <v>25</v>
      </c>
      <c r="E23" s="43">
        <v>5</v>
      </c>
      <c r="F23" s="37">
        <v>125</v>
      </c>
      <c r="G23" s="29"/>
      <c r="H23" s="29"/>
      <c r="I23" s="29"/>
      <c r="J23" s="29"/>
      <c r="K23" s="29"/>
    </row>
    <row r="24" spans="1:11">
      <c r="A24" s="40" t="s">
        <v>12</v>
      </c>
      <c r="B24" s="41" t="s">
        <v>169</v>
      </c>
      <c r="C24" s="41" t="s">
        <v>309</v>
      </c>
      <c r="D24" s="42">
        <v>32</v>
      </c>
      <c r="E24" s="43">
        <v>20</v>
      </c>
      <c r="F24" s="37">
        <v>640</v>
      </c>
      <c r="G24" s="29"/>
      <c r="H24" s="29"/>
      <c r="I24" s="29"/>
      <c r="J24" s="29"/>
      <c r="K24" s="29"/>
    </row>
    <row r="25" spans="1:11">
      <c r="A25" s="40" t="s">
        <v>12</v>
      </c>
      <c r="B25" s="41" t="s">
        <v>155</v>
      </c>
      <c r="C25" s="41" t="s">
        <v>309</v>
      </c>
      <c r="D25" s="42">
        <v>34</v>
      </c>
      <c r="E25" s="43">
        <v>3</v>
      </c>
      <c r="F25" s="37">
        <v>102</v>
      </c>
      <c r="G25" s="29"/>
      <c r="H25" s="29"/>
      <c r="I25" s="29"/>
      <c r="J25" s="29"/>
      <c r="K25" s="29"/>
    </row>
    <row r="26" spans="1:11">
      <c r="A26" s="40" t="s">
        <v>12</v>
      </c>
      <c r="B26" s="41" t="s">
        <v>126</v>
      </c>
      <c r="C26" s="41" t="s">
        <v>307</v>
      </c>
      <c r="D26" s="42">
        <v>25</v>
      </c>
      <c r="E26" s="43">
        <v>5</v>
      </c>
      <c r="F26" s="37">
        <v>125</v>
      </c>
      <c r="G26" s="29"/>
      <c r="H26" s="29"/>
      <c r="I26" s="29"/>
      <c r="J26" s="29"/>
      <c r="K26" s="29"/>
    </row>
    <row r="27" spans="1:11">
      <c r="A27" s="40"/>
      <c r="B27" s="41"/>
      <c r="C27" s="41"/>
      <c r="D27" s="42"/>
      <c r="E27" s="43"/>
      <c r="F27" s="29"/>
      <c r="G27" s="29"/>
      <c r="H27" s="29"/>
      <c r="I27" s="29"/>
      <c r="J27" s="29"/>
      <c r="K27" s="29"/>
    </row>
    <row r="28" spans="1:11">
      <c r="A28" s="52"/>
      <c r="B28" s="53"/>
      <c r="C28" s="53"/>
      <c r="D28" s="54"/>
      <c r="E28" s="55"/>
      <c r="F28" s="29"/>
      <c r="G28" s="29"/>
      <c r="H28" s="29"/>
      <c r="I28" s="29"/>
      <c r="J28" s="29"/>
      <c r="K28" s="29"/>
    </row>
    <row r="29" spans="1:11">
      <c r="A29" s="40"/>
      <c r="B29" s="41"/>
      <c r="C29" s="41"/>
      <c r="D29" s="42"/>
      <c r="E29" s="43"/>
      <c r="F29" s="29"/>
      <c r="G29" s="29"/>
      <c r="H29" s="29"/>
      <c r="I29" s="29"/>
      <c r="J29" s="29"/>
      <c r="K29" s="29"/>
    </row>
    <row r="30" spans="1:11">
      <c r="A30" s="40" t="s">
        <v>29</v>
      </c>
      <c r="B30" s="41" t="s">
        <v>169</v>
      </c>
      <c r="C30" s="41" t="s">
        <v>302</v>
      </c>
      <c r="D30" s="42">
        <v>20</v>
      </c>
      <c r="E30" s="43">
        <v>3</v>
      </c>
      <c r="F30" s="37">
        <v>60</v>
      </c>
      <c r="G30" s="29"/>
      <c r="H30" s="29"/>
      <c r="I30" s="29"/>
      <c r="J30" s="29"/>
      <c r="K30" s="29"/>
    </row>
    <row r="31" spans="1:11">
      <c r="A31" s="40" t="s">
        <v>29</v>
      </c>
      <c r="B31" s="41" t="s">
        <v>219</v>
      </c>
      <c r="C31" s="41" t="s">
        <v>302</v>
      </c>
      <c r="D31" s="42">
        <v>20</v>
      </c>
      <c r="E31" s="43">
        <v>7</v>
      </c>
      <c r="F31" s="37">
        <v>140</v>
      </c>
      <c r="G31" s="29"/>
      <c r="H31" s="29"/>
      <c r="I31" s="29"/>
      <c r="J31" s="29"/>
      <c r="K31" s="29"/>
    </row>
    <row r="32" spans="1:11">
      <c r="A32" s="40" t="s">
        <v>29</v>
      </c>
      <c r="B32" s="41" t="s">
        <v>155</v>
      </c>
      <c r="C32" s="41" t="s">
        <v>302</v>
      </c>
      <c r="D32" s="42">
        <v>24</v>
      </c>
      <c r="E32" s="43">
        <v>5</v>
      </c>
      <c r="F32" s="37">
        <v>120</v>
      </c>
      <c r="G32" s="29"/>
      <c r="H32" s="29"/>
      <c r="I32" s="29"/>
      <c r="J32" s="29"/>
      <c r="K32" s="29"/>
    </row>
    <row r="33" spans="1:11">
      <c r="A33" s="40" t="s">
        <v>29</v>
      </c>
      <c r="B33" s="41" t="s">
        <v>174</v>
      </c>
      <c r="C33" s="41" t="s">
        <v>302</v>
      </c>
      <c r="D33" s="42">
        <v>20</v>
      </c>
      <c r="E33" s="43">
        <v>1</v>
      </c>
      <c r="F33" s="37">
        <v>20</v>
      </c>
      <c r="G33" s="29"/>
      <c r="H33" s="29"/>
      <c r="I33" s="29"/>
      <c r="J33" s="29"/>
      <c r="K33" s="29"/>
    </row>
    <row r="34" spans="1:11">
      <c r="A34" s="40"/>
      <c r="B34" s="41"/>
      <c r="C34" s="41"/>
      <c r="D34" s="42"/>
      <c r="E34" s="43"/>
      <c r="F34" s="37"/>
      <c r="G34" s="29"/>
      <c r="H34" s="29"/>
      <c r="I34" s="29"/>
      <c r="J34" s="29"/>
      <c r="K34" s="29"/>
    </row>
    <row r="35" spans="1:11">
      <c r="A35" s="52"/>
      <c r="B35" s="53"/>
      <c r="C35" s="53"/>
      <c r="D35" s="54"/>
      <c r="E35" s="55"/>
      <c r="F35" s="29"/>
      <c r="G35" s="29"/>
      <c r="H35" s="29"/>
      <c r="I35" s="29"/>
      <c r="J35" s="29"/>
      <c r="K35" s="29"/>
    </row>
    <row r="36" spans="1:11">
      <c r="A36" s="40"/>
      <c r="B36" s="41"/>
      <c r="C36" s="41"/>
      <c r="D36" s="42"/>
      <c r="E36" s="43"/>
      <c r="F36" s="29"/>
      <c r="G36" s="29"/>
      <c r="H36" s="29"/>
      <c r="I36" s="29"/>
      <c r="J36" s="29"/>
      <c r="K36" s="29"/>
    </row>
    <row r="37" spans="1:11">
      <c r="A37" s="40" t="s">
        <v>310</v>
      </c>
      <c r="B37" s="41" t="s">
        <v>180</v>
      </c>
      <c r="C37" s="41" t="s">
        <v>302</v>
      </c>
      <c r="D37" s="42">
        <v>50</v>
      </c>
      <c r="E37" s="43">
        <v>8</v>
      </c>
      <c r="F37" s="37">
        <v>400</v>
      </c>
      <c r="G37" s="29"/>
      <c r="H37" s="29"/>
      <c r="I37" s="29"/>
      <c r="J37" s="29"/>
      <c r="K37" s="29"/>
    </row>
    <row r="38" spans="1:11">
      <c r="A38" s="40" t="s">
        <v>310</v>
      </c>
      <c r="B38" s="41" t="s">
        <v>155</v>
      </c>
      <c r="C38" s="41" t="s">
        <v>302</v>
      </c>
      <c r="D38" s="42">
        <v>50</v>
      </c>
      <c r="E38" s="43">
        <v>1</v>
      </c>
      <c r="F38" s="37">
        <v>50</v>
      </c>
      <c r="G38" s="29"/>
      <c r="H38" s="29"/>
      <c r="I38" s="29"/>
      <c r="J38" s="29"/>
      <c r="K38" s="29"/>
    </row>
    <row r="39" spans="1:11">
      <c r="A39" s="40"/>
      <c r="B39" s="41"/>
      <c r="C39" s="41"/>
      <c r="D39" s="42"/>
      <c r="E39" s="43"/>
      <c r="F39" s="29"/>
      <c r="G39" s="29"/>
      <c r="H39" s="29"/>
      <c r="I39" s="29"/>
      <c r="J39" s="29"/>
      <c r="K39" s="29"/>
    </row>
    <row r="40" spans="1:11">
      <c r="A40" s="52"/>
      <c r="B40" s="53"/>
      <c r="C40" s="53"/>
      <c r="D40" s="54"/>
      <c r="E40" s="55"/>
      <c r="F40" s="29"/>
      <c r="G40" s="29"/>
      <c r="H40" s="29"/>
      <c r="I40" s="29"/>
      <c r="J40" s="29"/>
      <c r="K40" s="29"/>
    </row>
    <row r="41" spans="1:11">
      <c r="A41" s="40"/>
      <c r="B41" s="41"/>
      <c r="C41" s="41"/>
      <c r="D41" s="42"/>
      <c r="E41" s="43"/>
      <c r="F41" s="29"/>
      <c r="G41" s="29"/>
      <c r="H41" s="29"/>
      <c r="I41" s="29"/>
      <c r="J41" s="29"/>
      <c r="K41" s="29"/>
    </row>
    <row r="42" spans="1:11">
      <c r="A42" s="40" t="s">
        <v>24</v>
      </c>
      <c r="B42" s="41" t="s">
        <v>311</v>
      </c>
      <c r="C42" s="41" t="s">
        <v>312</v>
      </c>
      <c r="D42" s="42">
        <v>26</v>
      </c>
      <c r="E42" s="43">
        <v>22</v>
      </c>
      <c r="F42" s="37">
        <v>572</v>
      </c>
      <c r="G42" s="29"/>
      <c r="H42" s="29"/>
      <c r="I42" s="29"/>
      <c r="J42" s="29"/>
      <c r="K42" s="29"/>
    </row>
    <row r="43" spans="1:11">
      <c r="A43" s="40" t="s">
        <v>24</v>
      </c>
      <c r="B43" s="41" t="s">
        <v>219</v>
      </c>
      <c r="C43" s="41" t="s">
        <v>312</v>
      </c>
      <c r="D43" s="42">
        <v>26</v>
      </c>
      <c r="E43" s="43">
        <v>7</v>
      </c>
      <c r="F43" s="37">
        <v>182</v>
      </c>
      <c r="G43" s="29"/>
      <c r="H43" s="29"/>
      <c r="I43" s="29"/>
      <c r="J43" s="29"/>
      <c r="K43" s="29"/>
    </row>
    <row r="44" spans="1:11">
      <c r="A44" s="40" t="s">
        <v>24</v>
      </c>
      <c r="B44" s="41" t="s">
        <v>175</v>
      </c>
      <c r="C44" s="41" t="s">
        <v>312</v>
      </c>
      <c r="D44" s="42">
        <v>28</v>
      </c>
      <c r="E44" s="43">
        <v>4</v>
      </c>
      <c r="F44" s="37">
        <v>112</v>
      </c>
      <c r="G44" s="29"/>
      <c r="H44" s="29"/>
      <c r="I44" s="29"/>
      <c r="J44" s="29"/>
      <c r="K44" s="29"/>
    </row>
    <row r="45" spans="1:11">
      <c r="A45" s="40" t="s">
        <v>24</v>
      </c>
      <c r="B45" s="41" t="s">
        <v>155</v>
      </c>
      <c r="C45" s="41" t="s">
        <v>312</v>
      </c>
      <c r="D45" s="42">
        <v>28</v>
      </c>
      <c r="E45" s="43">
        <v>2</v>
      </c>
      <c r="F45" s="37">
        <v>56</v>
      </c>
      <c r="G45" s="29"/>
      <c r="H45" s="29"/>
      <c r="I45" s="29"/>
      <c r="J45" s="29"/>
      <c r="K45" s="29"/>
    </row>
    <row r="46" spans="1:11">
      <c r="A46" s="40" t="s">
        <v>24</v>
      </c>
      <c r="B46" s="41" t="s">
        <v>169</v>
      </c>
      <c r="C46" s="41" t="s">
        <v>312</v>
      </c>
      <c r="D46" s="42">
        <v>30</v>
      </c>
      <c r="E46" s="43">
        <v>1</v>
      </c>
      <c r="F46" s="37">
        <v>30</v>
      </c>
      <c r="G46" s="29"/>
      <c r="H46" s="29"/>
      <c r="I46" s="29"/>
      <c r="J46" s="29"/>
      <c r="K46" s="29"/>
    </row>
    <row r="47" spans="1:11">
      <c r="A47" s="40" t="s">
        <v>24</v>
      </c>
      <c r="B47" s="41" t="s">
        <v>313</v>
      </c>
      <c r="C47" s="41" t="s">
        <v>143</v>
      </c>
      <c r="D47" s="42">
        <v>28</v>
      </c>
      <c r="E47" s="43">
        <v>6</v>
      </c>
      <c r="F47" s="37">
        <v>168</v>
      </c>
      <c r="G47" s="29"/>
      <c r="H47" s="29"/>
      <c r="I47" s="29"/>
      <c r="J47" s="29"/>
      <c r="K47" s="29"/>
    </row>
    <row r="48" spans="1:11">
      <c r="A48" s="40" t="s">
        <v>24</v>
      </c>
      <c r="B48" s="41" t="s">
        <v>311</v>
      </c>
      <c r="C48" s="41" t="s">
        <v>314</v>
      </c>
      <c r="D48" s="42">
        <v>42</v>
      </c>
      <c r="E48" s="43">
        <v>1</v>
      </c>
      <c r="F48" s="37">
        <v>42</v>
      </c>
      <c r="G48" s="29"/>
      <c r="H48" s="29"/>
      <c r="I48" s="29"/>
      <c r="J48" s="29"/>
      <c r="K48" s="29"/>
    </row>
    <row r="49" spans="1:11">
      <c r="A49" s="40"/>
      <c r="B49" s="41"/>
      <c r="C49" s="41"/>
      <c r="D49" s="42"/>
      <c r="E49" s="43"/>
      <c r="F49" s="37"/>
      <c r="G49" s="29"/>
      <c r="H49" s="29"/>
      <c r="I49" s="29"/>
      <c r="J49" s="29"/>
      <c r="K49" s="29"/>
    </row>
    <row r="50" spans="1:11">
      <c r="A50" s="40" t="s">
        <v>24</v>
      </c>
      <c r="B50" s="41" t="s">
        <v>315</v>
      </c>
      <c r="C50" s="41" t="s">
        <v>314</v>
      </c>
      <c r="D50" s="42">
        <v>45</v>
      </c>
      <c r="E50" s="43">
        <v>10</v>
      </c>
      <c r="F50" s="37">
        <v>450</v>
      </c>
      <c r="G50" s="29"/>
      <c r="H50" s="29"/>
      <c r="I50" s="29"/>
      <c r="J50" s="29"/>
      <c r="K50" s="29"/>
    </row>
    <row r="51" spans="1:11">
      <c r="A51" s="40" t="s">
        <v>24</v>
      </c>
      <c r="B51" s="41" t="s">
        <v>316</v>
      </c>
      <c r="C51" s="41" t="s">
        <v>314</v>
      </c>
      <c r="D51" s="42">
        <v>45</v>
      </c>
      <c r="E51" s="43">
        <v>5</v>
      </c>
      <c r="F51" s="37">
        <v>225</v>
      </c>
      <c r="G51" s="29"/>
      <c r="H51" s="29"/>
      <c r="I51" s="29"/>
      <c r="J51" s="29"/>
      <c r="K51" s="29"/>
    </row>
    <row r="52" spans="1:11">
      <c r="A52" s="40"/>
      <c r="B52" s="41"/>
      <c r="C52" s="41"/>
      <c r="D52" s="42"/>
      <c r="E52" s="43"/>
      <c r="F52" s="29"/>
      <c r="G52" s="29"/>
      <c r="H52" s="29"/>
      <c r="I52" s="29"/>
      <c r="J52" s="29"/>
      <c r="K52" s="29"/>
    </row>
    <row r="53" spans="1:11">
      <c r="A53" s="52"/>
      <c r="B53" s="53"/>
      <c r="C53" s="53"/>
      <c r="D53" s="54"/>
      <c r="E53" s="55"/>
      <c r="F53" s="29"/>
      <c r="G53" s="29"/>
      <c r="H53" s="29"/>
      <c r="I53" s="29"/>
      <c r="J53" s="29"/>
      <c r="K53" s="29"/>
    </row>
    <row r="54" spans="1:11">
      <c r="A54" s="40"/>
      <c r="B54" s="41"/>
      <c r="C54" s="41"/>
      <c r="D54" s="42"/>
      <c r="E54" s="43"/>
      <c r="F54" s="29"/>
      <c r="G54" s="29"/>
      <c r="H54" s="29"/>
      <c r="I54" s="29"/>
      <c r="J54" s="29"/>
      <c r="K54" s="29"/>
    </row>
    <row r="55" spans="1:11">
      <c r="A55" s="40" t="s">
        <v>23</v>
      </c>
      <c r="B55" s="41" t="s">
        <v>277</v>
      </c>
      <c r="C55" s="41" t="s">
        <v>314</v>
      </c>
      <c r="D55" s="42">
        <v>30</v>
      </c>
      <c r="E55" s="43">
        <v>14</v>
      </c>
      <c r="F55" s="37">
        <v>420</v>
      </c>
      <c r="G55" s="29"/>
      <c r="H55" s="29"/>
      <c r="I55" s="29"/>
      <c r="J55" s="29"/>
      <c r="K55" s="29"/>
    </row>
    <row r="56" spans="1:11">
      <c r="A56" s="40" t="s">
        <v>23</v>
      </c>
      <c r="B56" s="41" t="s">
        <v>219</v>
      </c>
      <c r="C56" s="41" t="s">
        <v>198</v>
      </c>
      <c r="D56" s="42">
        <v>30</v>
      </c>
      <c r="E56" s="43">
        <v>4</v>
      </c>
      <c r="F56" s="37">
        <v>120</v>
      </c>
      <c r="G56" s="29"/>
      <c r="H56" s="29"/>
      <c r="I56" s="29"/>
      <c r="J56" s="29"/>
      <c r="K56" s="29"/>
    </row>
    <row r="57" spans="1:11">
      <c r="A57" s="40" t="s">
        <v>23</v>
      </c>
      <c r="B57" s="41" t="s">
        <v>259</v>
      </c>
      <c r="C57" s="41" t="s">
        <v>314</v>
      </c>
      <c r="D57" s="42">
        <v>30</v>
      </c>
      <c r="E57" s="43">
        <v>1</v>
      </c>
      <c r="F57" s="37">
        <v>30</v>
      </c>
      <c r="G57" s="29"/>
      <c r="H57" s="29"/>
      <c r="I57" s="29"/>
      <c r="J57" s="29"/>
      <c r="K57" s="29"/>
    </row>
    <row r="58" spans="1:11">
      <c r="A58" s="40" t="s">
        <v>23</v>
      </c>
      <c r="B58" s="41" t="s">
        <v>126</v>
      </c>
      <c r="C58" s="41"/>
      <c r="D58" s="42">
        <v>28</v>
      </c>
      <c r="E58" s="43">
        <v>5</v>
      </c>
      <c r="F58" s="37">
        <v>140</v>
      </c>
      <c r="G58" s="29"/>
      <c r="H58" s="29"/>
      <c r="I58" s="29"/>
      <c r="J58" s="29"/>
      <c r="K58" s="29"/>
    </row>
    <row r="59" spans="1:11">
      <c r="A59" s="40" t="s">
        <v>23</v>
      </c>
      <c r="B59" s="41" t="s">
        <v>155</v>
      </c>
      <c r="C59" s="41" t="s">
        <v>317</v>
      </c>
      <c r="D59" s="42">
        <v>27</v>
      </c>
      <c r="E59" s="43">
        <v>6</v>
      </c>
      <c r="F59" s="37">
        <v>162</v>
      </c>
      <c r="G59" s="29"/>
      <c r="H59" s="29"/>
      <c r="I59" s="29"/>
      <c r="J59" s="29"/>
      <c r="K59" s="29"/>
    </row>
    <row r="60" spans="1:11">
      <c r="A60" s="40" t="s">
        <v>23</v>
      </c>
      <c r="B60" s="41" t="s">
        <v>74</v>
      </c>
      <c r="C60" s="41" t="s">
        <v>317</v>
      </c>
      <c r="D60" s="42">
        <v>27</v>
      </c>
      <c r="E60" s="43">
        <v>18</v>
      </c>
      <c r="F60" s="37">
        <v>486</v>
      </c>
      <c r="G60" s="29"/>
      <c r="H60" s="29"/>
      <c r="I60" s="29"/>
      <c r="J60" s="29"/>
      <c r="K60" s="29"/>
    </row>
    <row r="61" spans="1:11">
      <c r="A61" s="40"/>
      <c r="B61" s="41"/>
      <c r="C61" s="41"/>
      <c r="D61" s="42"/>
      <c r="E61" s="43"/>
      <c r="F61" s="37"/>
      <c r="G61" s="29"/>
      <c r="H61" s="29"/>
      <c r="I61" s="29"/>
      <c r="J61" s="29"/>
      <c r="K61" s="29"/>
    </row>
    <row r="62" spans="1:11">
      <c r="A62" s="40" t="s">
        <v>23</v>
      </c>
      <c r="B62" s="41" t="s">
        <v>169</v>
      </c>
      <c r="C62" s="41" t="s">
        <v>318</v>
      </c>
      <c r="D62" s="42">
        <v>30</v>
      </c>
      <c r="E62" s="43">
        <v>5</v>
      </c>
      <c r="F62" s="37">
        <v>150</v>
      </c>
      <c r="G62" s="29"/>
      <c r="H62" s="29"/>
      <c r="I62" s="29"/>
      <c r="J62" s="29"/>
      <c r="K62" s="29"/>
    </row>
    <row r="63" spans="1:11">
      <c r="A63" s="40" t="s">
        <v>23</v>
      </c>
      <c r="B63" s="41" t="s">
        <v>319</v>
      </c>
      <c r="C63" s="41" t="s">
        <v>314</v>
      </c>
      <c r="D63" s="42">
        <v>32</v>
      </c>
      <c r="E63" s="43">
        <v>4</v>
      </c>
      <c r="F63" s="37">
        <v>128</v>
      </c>
      <c r="G63" s="29"/>
      <c r="H63" s="29"/>
      <c r="I63" s="29"/>
      <c r="J63" s="29"/>
      <c r="K63" s="29"/>
    </row>
    <row r="64" spans="1:11">
      <c r="A64" s="40"/>
      <c r="B64" s="41"/>
      <c r="C64" s="41"/>
      <c r="D64" s="42"/>
      <c r="E64" s="43"/>
      <c r="F64" s="37"/>
      <c r="G64" s="29"/>
      <c r="H64" s="29"/>
      <c r="I64" s="29"/>
      <c r="J64" s="29"/>
      <c r="K64" s="29"/>
    </row>
    <row r="65" spans="1:11">
      <c r="A65" s="40"/>
      <c r="B65" s="41"/>
      <c r="C65" s="41"/>
      <c r="D65" s="42"/>
      <c r="E65" s="43"/>
      <c r="F65" s="29"/>
      <c r="G65" s="29"/>
      <c r="H65" s="29"/>
      <c r="I65" s="29"/>
      <c r="J65" s="29"/>
      <c r="K65" s="29"/>
    </row>
    <row r="66" spans="1:11">
      <c r="A66" s="52"/>
      <c r="B66" s="53"/>
      <c r="C66" s="53"/>
      <c r="D66" s="54"/>
      <c r="E66" s="55"/>
      <c r="F66" s="29"/>
      <c r="G66" s="29"/>
      <c r="H66" s="29"/>
      <c r="I66" s="29"/>
      <c r="J66" s="29"/>
      <c r="K66" s="29"/>
    </row>
    <row r="67" spans="1:11">
      <c r="A67" s="40"/>
      <c r="B67" s="41"/>
      <c r="C67" s="41"/>
      <c r="D67" s="42"/>
      <c r="E67" s="43"/>
      <c r="F67" s="29"/>
      <c r="G67" s="29"/>
      <c r="H67" s="29"/>
      <c r="I67" s="29"/>
      <c r="J67" s="29"/>
      <c r="K67" s="29"/>
    </row>
    <row r="68" spans="1:11">
      <c r="A68" s="40" t="s">
        <v>171</v>
      </c>
      <c r="B68" s="41" t="s">
        <v>320</v>
      </c>
      <c r="C68" s="41" t="s">
        <v>321</v>
      </c>
      <c r="D68" s="42">
        <v>20</v>
      </c>
      <c r="E68" s="43">
        <v>7</v>
      </c>
      <c r="F68" s="37">
        <v>140</v>
      </c>
      <c r="G68" s="29"/>
      <c r="H68" s="29"/>
      <c r="I68" s="29"/>
      <c r="J68" s="29"/>
      <c r="K68" s="29"/>
    </row>
    <row r="69" spans="1:11">
      <c r="A69" s="40" t="s">
        <v>274</v>
      </c>
      <c r="B69" s="41"/>
      <c r="C69" s="41"/>
      <c r="D69" s="56">
        <v>19.989999999999998</v>
      </c>
      <c r="E69" s="43">
        <v>1</v>
      </c>
      <c r="F69" s="37">
        <v>19.989999999999998</v>
      </c>
      <c r="G69" s="29"/>
      <c r="H69" s="29"/>
      <c r="I69" s="29"/>
      <c r="J69" s="29"/>
      <c r="K69" s="29"/>
    </row>
    <row r="70" spans="1:11">
      <c r="A70" s="40" t="s">
        <v>19</v>
      </c>
      <c r="B70" s="41"/>
      <c r="C70" s="41"/>
      <c r="D70" s="42">
        <v>30</v>
      </c>
      <c r="E70" s="43">
        <v>3</v>
      </c>
      <c r="F70" s="37">
        <v>90</v>
      </c>
      <c r="G70" s="29"/>
      <c r="H70" s="29"/>
      <c r="I70" s="29"/>
      <c r="J70" s="29"/>
      <c r="K70" s="29"/>
    </row>
    <row r="71" spans="1:11">
      <c r="A71" s="40" t="s">
        <v>322</v>
      </c>
      <c r="B71" s="41"/>
      <c r="C71" s="41"/>
      <c r="D71" s="42">
        <v>25</v>
      </c>
      <c r="E71" s="43">
        <v>1</v>
      </c>
      <c r="F71" s="37">
        <v>25</v>
      </c>
      <c r="G71" s="29"/>
      <c r="H71" s="29"/>
      <c r="I71" s="29"/>
      <c r="J71" s="29"/>
      <c r="K71" s="29"/>
    </row>
    <row r="72" spans="1:11">
      <c r="A72" s="40" t="s">
        <v>15</v>
      </c>
      <c r="B72" s="41" t="s">
        <v>323</v>
      </c>
      <c r="C72" s="41" t="s">
        <v>324</v>
      </c>
      <c r="D72" s="42">
        <v>52</v>
      </c>
      <c r="E72" s="43">
        <v>5</v>
      </c>
      <c r="F72" s="37">
        <v>260</v>
      </c>
      <c r="G72" s="29"/>
      <c r="H72" s="29"/>
      <c r="I72" s="29"/>
      <c r="J72" s="29"/>
      <c r="K72" s="29"/>
    </row>
    <row r="73" spans="1:11">
      <c r="A73" s="40" t="s">
        <v>325</v>
      </c>
      <c r="B73" s="41"/>
      <c r="C73" s="41"/>
      <c r="D73" s="56">
        <v>22.95</v>
      </c>
      <c r="E73" s="43">
        <v>1</v>
      </c>
      <c r="F73" s="37">
        <v>22.95</v>
      </c>
      <c r="G73" s="29"/>
      <c r="H73" s="29"/>
      <c r="I73" s="29"/>
      <c r="J73" s="29"/>
      <c r="K73" s="29"/>
    </row>
    <row r="74" spans="1:11">
      <c r="A74" s="40" t="s">
        <v>326</v>
      </c>
      <c r="B74" s="41" t="s">
        <v>327</v>
      </c>
      <c r="C74" s="41" t="s">
        <v>328</v>
      </c>
      <c r="D74" s="42">
        <v>22</v>
      </c>
      <c r="E74" s="43">
        <v>7</v>
      </c>
      <c r="F74" s="37">
        <v>154</v>
      </c>
      <c r="G74" s="29"/>
      <c r="H74" s="29"/>
      <c r="I74" s="29"/>
      <c r="J74" s="29"/>
      <c r="K74" s="29"/>
    </row>
    <row r="75" spans="1:11">
      <c r="A75" s="40" t="s">
        <v>326</v>
      </c>
      <c r="B75" s="41" t="s">
        <v>329</v>
      </c>
      <c r="C75" s="41" t="s">
        <v>302</v>
      </c>
      <c r="D75" s="42">
        <v>25</v>
      </c>
      <c r="E75" s="43">
        <v>8</v>
      </c>
      <c r="F75" s="37">
        <v>200</v>
      </c>
      <c r="G75" s="29"/>
      <c r="H75" s="29"/>
      <c r="I75" s="29"/>
      <c r="J75" s="29"/>
      <c r="K75" s="29"/>
    </row>
    <row r="76" spans="1:11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</row>
    <row r="77" spans="1:11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</row>
    <row r="78" spans="1:11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</row>
    <row r="79" spans="1:11" ht="15.75">
      <c r="A79" s="29"/>
      <c r="B79" s="137" t="s">
        <v>330</v>
      </c>
      <c r="C79" s="137"/>
      <c r="D79" s="137"/>
      <c r="E79" s="29"/>
      <c r="F79" s="29"/>
      <c r="G79" s="29"/>
      <c r="H79" s="29"/>
      <c r="I79" s="29"/>
      <c r="J79" s="29"/>
      <c r="K79" s="29"/>
    </row>
    <row r="80" spans="1:11">
      <c r="A80" s="27" t="s">
        <v>40</v>
      </c>
      <c r="B80" s="27" t="s">
        <v>75</v>
      </c>
      <c r="C80" s="27" t="s">
        <v>132</v>
      </c>
      <c r="D80" s="28" t="s">
        <v>45</v>
      </c>
      <c r="E80" s="27" t="s">
        <v>46</v>
      </c>
      <c r="F80" s="29"/>
      <c r="G80" s="29"/>
      <c r="H80" s="29"/>
      <c r="I80" s="29"/>
      <c r="J80" s="29"/>
      <c r="K80" s="29"/>
    </row>
    <row r="81" spans="1:11">
      <c r="A81" s="33" t="s">
        <v>23</v>
      </c>
      <c r="B81" s="34" t="s">
        <v>331</v>
      </c>
      <c r="C81" s="34" t="s">
        <v>304</v>
      </c>
      <c r="D81" s="35">
        <v>24</v>
      </c>
      <c r="E81" s="36">
        <v>17</v>
      </c>
      <c r="F81" s="37">
        <v>408</v>
      </c>
      <c r="G81" s="29"/>
      <c r="H81" s="29"/>
      <c r="I81" s="29"/>
      <c r="J81" s="29"/>
      <c r="K81" s="29"/>
    </row>
    <row r="82" spans="1:11">
      <c r="A82" s="40" t="s">
        <v>23</v>
      </c>
      <c r="B82" s="41" t="s">
        <v>332</v>
      </c>
      <c r="C82" s="41" t="s">
        <v>333</v>
      </c>
      <c r="D82" s="42">
        <v>24</v>
      </c>
      <c r="E82" s="41">
        <v>11</v>
      </c>
      <c r="F82" s="37">
        <v>264</v>
      </c>
      <c r="G82" s="29"/>
      <c r="H82" s="29"/>
      <c r="I82" s="29"/>
      <c r="J82" s="29"/>
      <c r="K82" s="29"/>
    </row>
    <row r="83" spans="1:11">
      <c r="A83" s="40" t="s">
        <v>23</v>
      </c>
      <c r="B83" s="41" t="s">
        <v>334</v>
      </c>
      <c r="C83" s="41" t="s">
        <v>172</v>
      </c>
      <c r="D83" s="42">
        <v>20</v>
      </c>
      <c r="E83" s="43">
        <v>36</v>
      </c>
      <c r="F83" s="37">
        <v>720</v>
      </c>
      <c r="G83" s="29"/>
      <c r="H83" s="29"/>
      <c r="I83" s="29"/>
      <c r="J83" s="29"/>
      <c r="K83" s="29"/>
    </row>
    <row r="84" spans="1:11">
      <c r="A84" s="40" t="s">
        <v>23</v>
      </c>
      <c r="B84" s="41" t="s">
        <v>332</v>
      </c>
      <c r="C84" s="41" t="s">
        <v>172</v>
      </c>
      <c r="D84" s="42">
        <v>20</v>
      </c>
      <c r="E84" s="43">
        <v>4</v>
      </c>
      <c r="F84" s="37">
        <v>80</v>
      </c>
      <c r="G84" s="29"/>
      <c r="H84" s="29"/>
      <c r="I84" s="29"/>
      <c r="J84" s="29"/>
      <c r="K84" s="29"/>
    </row>
    <row r="85" spans="1:11">
      <c r="A85" s="40"/>
      <c r="B85" s="41"/>
      <c r="C85" s="41"/>
      <c r="D85" s="42"/>
      <c r="E85" s="43"/>
      <c r="F85" s="37"/>
      <c r="G85" s="29"/>
      <c r="H85" s="29"/>
      <c r="I85" s="29"/>
      <c r="J85" s="29"/>
      <c r="K85" s="29"/>
    </row>
    <row r="86" spans="1:11">
      <c r="A86" s="40" t="s">
        <v>23</v>
      </c>
      <c r="B86" s="41" t="s">
        <v>335</v>
      </c>
      <c r="C86" s="41" t="s">
        <v>172</v>
      </c>
      <c r="D86" s="42">
        <v>20</v>
      </c>
      <c r="E86" s="43">
        <v>5</v>
      </c>
      <c r="F86" s="37">
        <v>100</v>
      </c>
      <c r="G86" s="29"/>
      <c r="H86" s="29"/>
      <c r="I86" s="29"/>
      <c r="J86" s="29"/>
      <c r="K86" s="29"/>
    </row>
    <row r="87" spans="1:11">
      <c r="A87" s="40" t="s">
        <v>23</v>
      </c>
      <c r="B87" s="41" t="s">
        <v>336</v>
      </c>
      <c r="C87" s="41" t="s">
        <v>172</v>
      </c>
      <c r="D87" s="42">
        <v>20</v>
      </c>
      <c r="E87" s="43">
        <v>23</v>
      </c>
      <c r="F87" s="37">
        <v>460</v>
      </c>
      <c r="G87" s="29"/>
      <c r="H87" s="29"/>
      <c r="I87" s="29"/>
      <c r="J87" s="29"/>
      <c r="K87" s="29"/>
    </row>
    <row r="88" spans="1:11">
      <c r="A88" s="40" t="s">
        <v>23</v>
      </c>
      <c r="B88" s="41" t="s">
        <v>337</v>
      </c>
      <c r="C88" s="41" t="s">
        <v>202</v>
      </c>
      <c r="D88" s="42">
        <v>28</v>
      </c>
      <c r="E88" s="43">
        <v>8</v>
      </c>
      <c r="F88" s="37">
        <v>224</v>
      </c>
      <c r="G88" s="29"/>
      <c r="H88" s="29"/>
      <c r="I88" s="29"/>
      <c r="J88" s="29"/>
      <c r="K88" s="29"/>
    </row>
    <row r="89" spans="1:11">
      <c r="A89" s="40"/>
      <c r="B89" s="41"/>
      <c r="C89" s="41"/>
      <c r="D89" s="42"/>
      <c r="E89" s="43"/>
      <c r="F89" s="37"/>
      <c r="G89" s="29"/>
      <c r="H89" s="29"/>
      <c r="I89" s="29"/>
      <c r="J89" s="29"/>
      <c r="K89" s="29"/>
    </row>
    <row r="90" spans="1:11">
      <c r="A90" s="66"/>
      <c r="B90" s="67"/>
      <c r="C90" s="67"/>
      <c r="D90" s="67"/>
      <c r="E90" s="67"/>
      <c r="F90" s="37"/>
      <c r="G90" s="29"/>
      <c r="H90" s="29"/>
      <c r="I90" s="29"/>
      <c r="J90" s="29"/>
      <c r="K90" s="29"/>
    </row>
    <row r="91" spans="1:11">
      <c r="A91" s="40"/>
      <c r="B91" s="41"/>
      <c r="C91" s="41"/>
      <c r="D91" s="42"/>
      <c r="E91" s="43"/>
      <c r="F91" s="37"/>
      <c r="G91" s="29"/>
      <c r="H91" s="29"/>
      <c r="I91" s="29"/>
      <c r="J91" s="29"/>
      <c r="K91" s="29"/>
    </row>
    <row r="92" spans="1:11">
      <c r="A92" s="40" t="s">
        <v>23</v>
      </c>
      <c r="B92" s="41" t="s">
        <v>338</v>
      </c>
      <c r="C92" s="41" t="s">
        <v>202</v>
      </c>
      <c r="D92" s="42">
        <v>25</v>
      </c>
      <c r="E92" s="43">
        <v>13</v>
      </c>
      <c r="F92" s="37">
        <v>325</v>
      </c>
      <c r="G92" s="29"/>
      <c r="H92" s="29"/>
      <c r="I92" s="29"/>
      <c r="J92" s="29"/>
      <c r="K92" s="29"/>
    </row>
    <row r="93" spans="1:11">
      <c r="A93" s="40" t="s">
        <v>23</v>
      </c>
      <c r="B93" s="41" t="s">
        <v>339</v>
      </c>
      <c r="C93" s="41" t="s">
        <v>202</v>
      </c>
      <c r="D93" s="42">
        <v>25</v>
      </c>
      <c r="E93" s="41">
        <v>2</v>
      </c>
      <c r="F93" s="37">
        <v>50</v>
      </c>
      <c r="G93" s="29"/>
      <c r="H93" s="29"/>
      <c r="I93" s="29"/>
      <c r="J93" s="29"/>
      <c r="K93" s="29"/>
    </row>
    <row r="94" spans="1:11">
      <c r="A94" s="40" t="s">
        <v>23</v>
      </c>
      <c r="B94" s="41" t="s">
        <v>340</v>
      </c>
      <c r="C94" s="41" t="s">
        <v>341</v>
      </c>
      <c r="D94" s="42">
        <v>32</v>
      </c>
      <c r="E94" s="43">
        <v>3</v>
      </c>
      <c r="F94" s="37">
        <v>96</v>
      </c>
      <c r="G94" s="29"/>
      <c r="H94" s="29"/>
      <c r="I94" s="29"/>
      <c r="J94" s="29"/>
      <c r="K94" s="29"/>
    </row>
    <row r="95" spans="1:11">
      <c r="A95" s="40"/>
      <c r="B95" s="41"/>
      <c r="C95" s="41"/>
      <c r="D95" s="42"/>
      <c r="E95" s="43"/>
      <c r="F95" s="37"/>
      <c r="G95" s="29"/>
      <c r="H95" s="29"/>
      <c r="I95" s="29"/>
      <c r="J95" s="29"/>
      <c r="K95" s="29"/>
    </row>
    <row r="96" spans="1:11">
      <c r="A96" s="40" t="s">
        <v>23</v>
      </c>
      <c r="B96" s="41" t="s">
        <v>342</v>
      </c>
      <c r="C96" s="41" t="s">
        <v>143</v>
      </c>
      <c r="D96" s="42">
        <v>28</v>
      </c>
      <c r="E96" s="43">
        <v>4</v>
      </c>
      <c r="F96" s="37">
        <v>112</v>
      </c>
      <c r="G96" s="29"/>
      <c r="H96" s="29"/>
      <c r="I96" s="29"/>
      <c r="J96" s="29"/>
      <c r="K96" s="29"/>
    </row>
    <row r="97" spans="1:11">
      <c r="A97" s="40" t="s">
        <v>23</v>
      </c>
      <c r="B97" s="41" t="s">
        <v>343</v>
      </c>
      <c r="C97" s="41" t="s">
        <v>304</v>
      </c>
      <c r="D97" s="42">
        <v>25</v>
      </c>
      <c r="E97" s="43">
        <v>9</v>
      </c>
      <c r="F97" s="37">
        <v>225</v>
      </c>
      <c r="G97" s="29"/>
      <c r="H97" s="29"/>
      <c r="I97" s="29"/>
      <c r="J97" s="29"/>
      <c r="K97" s="29"/>
    </row>
    <row r="98" spans="1:11">
      <c r="A98" s="40" t="s">
        <v>23</v>
      </c>
      <c r="B98" s="41" t="s">
        <v>344</v>
      </c>
      <c r="C98" s="41" t="s">
        <v>172</v>
      </c>
      <c r="D98" s="42">
        <v>25</v>
      </c>
      <c r="E98" s="43">
        <v>10</v>
      </c>
      <c r="F98" s="37">
        <v>250</v>
      </c>
      <c r="G98" s="29"/>
      <c r="H98" s="29"/>
      <c r="I98" s="29"/>
      <c r="J98" s="29"/>
      <c r="K98" s="29"/>
    </row>
    <row r="99" spans="1:11">
      <c r="A99" s="44"/>
      <c r="B99" s="44"/>
      <c r="C99" s="44"/>
      <c r="D99" s="45"/>
      <c r="E99" s="46"/>
      <c r="F99" s="37"/>
      <c r="G99" s="29"/>
      <c r="H99" s="29"/>
      <c r="I99" s="29"/>
      <c r="J99" s="29"/>
      <c r="K99" s="29"/>
    </row>
    <row r="100" spans="1:11">
      <c r="A100" s="44"/>
      <c r="B100" s="44"/>
      <c r="C100" s="44"/>
      <c r="D100" s="45"/>
      <c r="E100" s="46"/>
      <c r="F100" s="37"/>
      <c r="G100" s="29"/>
      <c r="H100" s="29"/>
      <c r="I100" s="29"/>
      <c r="J100" s="29"/>
      <c r="K100" s="29"/>
    </row>
  </sheetData>
  <mergeCells count="1">
    <mergeCell ref="B79:D7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topLeftCell="A84" workbookViewId="0">
      <selection activeCell="G1" sqref="G1"/>
    </sheetView>
  </sheetViews>
  <sheetFormatPr defaultColWidth="12.6640625" defaultRowHeight="15"/>
  <cols>
    <col min="1" max="6" width="18.77734375" customWidth="1"/>
    <col min="11" max="11" width="16.44140625" customWidth="1"/>
  </cols>
  <sheetData>
    <row r="1" spans="1:12" ht="15.75" customHeight="1">
      <c r="A1" s="12" t="s">
        <v>40</v>
      </c>
      <c r="B1" s="12" t="s">
        <v>1</v>
      </c>
      <c r="C1" s="12" t="s">
        <v>75</v>
      </c>
      <c r="D1" s="12" t="s">
        <v>132</v>
      </c>
      <c r="E1" s="13" t="s">
        <v>45</v>
      </c>
      <c r="F1" s="12" t="s">
        <v>46</v>
      </c>
      <c r="G1" s="13" t="s">
        <v>131</v>
      </c>
      <c r="I1" s="6" t="s">
        <v>16</v>
      </c>
      <c r="J1" s="6" t="s">
        <v>17</v>
      </c>
      <c r="K1" s="6" t="s">
        <v>47</v>
      </c>
      <c r="L1" s="58"/>
    </row>
    <row r="2" spans="1:12" ht="15.75" customHeight="1">
      <c r="A2" s="59" t="s">
        <v>23</v>
      </c>
      <c r="B2" s="59" t="s">
        <v>8</v>
      </c>
      <c r="C2" s="59" t="s">
        <v>74</v>
      </c>
      <c r="D2" s="59" t="s">
        <v>345</v>
      </c>
      <c r="E2" s="21">
        <v>25</v>
      </c>
      <c r="F2" s="20">
        <v>21</v>
      </c>
      <c r="G2" s="18">
        <f t="shared" ref="G2:G4" si="0">SUM(E2*F2)</f>
        <v>525</v>
      </c>
      <c r="I2" s="10">
        <f>SUM(F2:F101)</f>
        <v>1333</v>
      </c>
      <c r="J2" s="11">
        <f>SUM(G1:G99)</f>
        <v>18726</v>
      </c>
      <c r="K2" s="8">
        <f>SUM(J2/I2)</f>
        <v>14.04801200300075</v>
      </c>
      <c r="L2" s="18"/>
    </row>
    <row r="3" spans="1:12" ht="15.75" customHeight="1">
      <c r="A3" s="59" t="s">
        <v>23</v>
      </c>
      <c r="B3" s="59" t="s">
        <v>8</v>
      </c>
      <c r="C3" s="59" t="s">
        <v>155</v>
      </c>
      <c r="D3" s="59" t="s">
        <v>346</v>
      </c>
      <c r="E3" s="21">
        <v>25</v>
      </c>
      <c r="F3" s="59">
        <v>29</v>
      </c>
      <c r="G3" s="18">
        <f t="shared" si="0"/>
        <v>725</v>
      </c>
    </row>
    <row r="4" spans="1:12" ht="15.75" customHeight="1">
      <c r="A4" s="59" t="s">
        <v>23</v>
      </c>
      <c r="B4" s="59" t="s">
        <v>8</v>
      </c>
      <c r="C4" s="59" t="s">
        <v>155</v>
      </c>
      <c r="D4" s="59" t="s">
        <v>345</v>
      </c>
      <c r="E4" s="21">
        <v>25</v>
      </c>
      <c r="F4" s="20">
        <v>1</v>
      </c>
      <c r="G4" s="18">
        <f t="shared" si="0"/>
        <v>25</v>
      </c>
    </row>
    <row r="5" spans="1:12" ht="15.75" customHeight="1">
      <c r="A5" s="59"/>
      <c r="B5" s="59"/>
      <c r="C5" s="59"/>
      <c r="D5" s="59"/>
      <c r="E5" s="21"/>
      <c r="F5" s="14"/>
      <c r="G5" s="18"/>
    </row>
    <row r="6" spans="1:12" ht="15.75" customHeight="1">
      <c r="A6" s="60"/>
      <c r="B6" s="60"/>
      <c r="C6" s="60"/>
      <c r="D6" s="60"/>
      <c r="E6" s="61"/>
      <c r="F6" s="62"/>
      <c r="G6" s="18"/>
    </row>
    <row r="7" spans="1:12" ht="15.75" customHeight="1">
      <c r="A7" s="59"/>
      <c r="B7" s="59"/>
      <c r="C7" s="59"/>
      <c r="D7" s="59"/>
      <c r="E7" s="21"/>
      <c r="F7" s="14"/>
      <c r="G7" s="18"/>
    </row>
    <row r="8" spans="1:12" ht="15.75" customHeight="1">
      <c r="A8" s="59" t="s">
        <v>23</v>
      </c>
      <c r="B8" s="59" t="s">
        <v>8</v>
      </c>
      <c r="C8" s="59" t="s">
        <v>50</v>
      </c>
      <c r="D8" s="59" t="s">
        <v>347</v>
      </c>
      <c r="E8" s="21">
        <v>20</v>
      </c>
      <c r="F8" s="20">
        <v>6</v>
      </c>
      <c r="G8" s="18">
        <f t="shared" ref="G8:G10" si="1">SUM(E8*F8)</f>
        <v>120</v>
      </c>
    </row>
    <row r="9" spans="1:12" ht="15.75" customHeight="1">
      <c r="A9" s="59" t="s">
        <v>23</v>
      </c>
      <c r="B9" s="59" t="s">
        <v>8</v>
      </c>
      <c r="C9" s="59" t="s">
        <v>155</v>
      </c>
      <c r="D9" s="59" t="s">
        <v>201</v>
      </c>
      <c r="E9" s="21">
        <v>22</v>
      </c>
      <c r="F9" s="59">
        <v>3</v>
      </c>
      <c r="G9" s="18">
        <f t="shared" si="1"/>
        <v>66</v>
      </c>
    </row>
    <row r="10" spans="1:12" ht="15.75" customHeight="1">
      <c r="A10" s="59" t="s">
        <v>23</v>
      </c>
      <c r="B10" s="59" t="s">
        <v>8</v>
      </c>
      <c r="C10" s="59" t="s">
        <v>50</v>
      </c>
      <c r="D10" s="59" t="s">
        <v>201</v>
      </c>
      <c r="E10" s="21">
        <v>22</v>
      </c>
      <c r="F10" s="20">
        <v>1</v>
      </c>
      <c r="G10" s="18">
        <f t="shared" si="1"/>
        <v>22</v>
      </c>
    </row>
    <row r="11" spans="1:12" ht="15.75" customHeight="1">
      <c r="A11" s="59"/>
      <c r="B11" s="59"/>
      <c r="C11" s="59"/>
      <c r="D11" s="59"/>
      <c r="E11" s="21"/>
      <c r="F11" s="14"/>
      <c r="G11" s="18"/>
    </row>
    <row r="12" spans="1:12" ht="15.75" customHeight="1">
      <c r="A12" s="68"/>
      <c r="B12" s="68"/>
      <c r="C12" s="68"/>
      <c r="D12" s="68"/>
      <c r="E12" s="68"/>
      <c r="F12" s="68"/>
    </row>
    <row r="13" spans="1:12" ht="15.75" customHeight="1">
      <c r="A13" s="59"/>
      <c r="B13" s="59"/>
      <c r="C13" s="59"/>
      <c r="D13" s="59"/>
      <c r="E13" s="21"/>
      <c r="F13" s="14"/>
      <c r="G13" s="18"/>
    </row>
    <row r="14" spans="1:12" ht="15.75" customHeight="1">
      <c r="A14" s="59" t="s">
        <v>23</v>
      </c>
      <c r="B14" s="59" t="s">
        <v>7</v>
      </c>
      <c r="C14" s="59" t="s">
        <v>155</v>
      </c>
      <c r="D14" s="59" t="s">
        <v>347</v>
      </c>
      <c r="E14" s="21">
        <v>20</v>
      </c>
      <c r="F14" s="20">
        <v>24</v>
      </c>
      <c r="G14" s="18">
        <f t="shared" ref="G14:G16" si="2">SUM(E14*F14)</f>
        <v>480</v>
      </c>
    </row>
    <row r="15" spans="1:12" ht="15.75" customHeight="1">
      <c r="A15" s="59" t="s">
        <v>23</v>
      </c>
      <c r="B15" s="59" t="s">
        <v>7</v>
      </c>
      <c r="C15" s="59" t="s">
        <v>219</v>
      </c>
      <c r="D15" s="59" t="s">
        <v>347</v>
      </c>
      <c r="E15" s="21">
        <v>20</v>
      </c>
      <c r="F15" s="14">
        <v>14</v>
      </c>
      <c r="G15" s="18">
        <f t="shared" si="2"/>
        <v>280</v>
      </c>
    </row>
    <row r="16" spans="1:12" ht="15.75" customHeight="1">
      <c r="A16" s="59" t="s">
        <v>23</v>
      </c>
      <c r="B16" s="59" t="s">
        <v>7</v>
      </c>
      <c r="C16" s="59" t="s">
        <v>180</v>
      </c>
      <c r="D16" s="59" t="s">
        <v>348</v>
      </c>
      <c r="E16" s="21">
        <v>18</v>
      </c>
      <c r="F16" s="14">
        <v>9</v>
      </c>
      <c r="G16" s="18">
        <f t="shared" si="2"/>
        <v>162</v>
      </c>
    </row>
    <row r="17" spans="1:7" ht="15.75" customHeight="1">
      <c r="A17" s="59"/>
      <c r="B17" s="59"/>
      <c r="C17" s="59"/>
      <c r="D17" s="59"/>
      <c r="E17" s="21"/>
      <c r="F17" s="14"/>
      <c r="G17" s="18"/>
    </row>
    <row r="18" spans="1:7" ht="15.75" customHeight="1">
      <c r="A18" s="60"/>
      <c r="B18" s="60"/>
      <c r="C18" s="60"/>
      <c r="D18" s="60"/>
      <c r="E18" s="61"/>
      <c r="F18" s="69"/>
      <c r="G18" s="18"/>
    </row>
    <row r="19" spans="1:7" ht="15.75" customHeight="1">
      <c r="A19" s="59"/>
      <c r="B19" s="59"/>
      <c r="C19" s="59"/>
      <c r="D19" s="59"/>
      <c r="E19" s="21"/>
      <c r="F19" s="20"/>
    </row>
    <row r="20" spans="1:7" ht="15.75" customHeight="1">
      <c r="A20" s="59" t="s">
        <v>23</v>
      </c>
      <c r="B20" s="59" t="s">
        <v>8</v>
      </c>
      <c r="C20" s="59" t="s">
        <v>349</v>
      </c>
      <c r="D20" s="59" t="s">
        <v>350</v>
      </c>
      <c r="E20" s="21">
        <v>22</v>
      </c>
      <c r="F20" s="14">
        <v>8</v>
      </c>
      <c r="G20" s="18">
        <f t="shared" ref="G20:G27" si="3">SUM(E20*F20)</f>
        <v>176</v>
      </c>
    </row>
    <row r="21" spans="1:7" ht="15.75" customHeight="1">
      <c r="A21" s="59" t="s">
        <v>23</v>
      </c>
      <c r="B21" s="59" t="s">
        <v>8</v>
      </c>
      <c r="C21" s="10" t="s">
        <v>351</v>
      </c>
      <c r="D21" s="59" t="s">
        <v>352</v>
      </c>
      <c r="E21" s="21">
        <v>12</v>
      </c>
      <c r="F21" s="14">
        <v>26</v>
      </c>
      <c r="G21" s="18">
        <f t="shared" si="3"/>
        <v>312</v>
      </c>
    </row>
    <row r="22" spans="1:7" ht="15.75" customHeight="1">
      <c r="A22" s="59" t="s">
        <v>23</v>
      </c>
      <c r="B22" s="59" t="s">
        <v>8</v>
      </c>
      <c r="C22" s="10" t="s">
        <v>351</v>
      </c>
      <c r="D22" s="59" t="s">
        <v>353</v>
      </c>
      <c r="E22" s="21">
        <v>16</v>
      </c>
      <c r="F22" s="14">
        <v>3</v>
      </c>
      <c r="G22" s="18">
        <f t="shared" si="3"/>
        <v>48</v>
      </c>
    </row>
    <row r="23" spans="1:7" ht="15.75" customHeight="1">
      <c r="A23" s="59" t="s">
        <v>23</v>
      </c>
      <c r="B23" s="59" t="s">
        <v>8</v>
      </c>
      <c r="C23" s="10" t="s">
        <v>351</v>
      </c>
      <c r="D23" s="59" t="s">
        <v>354</v>
      </c>
      <c r="E23" s="21">
        <v>16</v>
      </c>
      <c r="F23" s="14">
        <v>20</v>
      </c>
      <c r="G23" s="18">
        <f t="shared" si="3"/>
        <v>320</v>
      </c>
    </row>
    <row r="24" spans="1:7" ht="15.75" customHeight="1">
      <c r="A24" s="59" t="s">
        <v>23</v>
      </c>
      <c r="B24" s="59" t="s">
        <v>8</v>
      </c>
      <c r="C24" s="59" t="s">
        <v>355</v>
      </c>
      <c r="D24" s="59" t="s">
        <v>354</v>
      </c>
      <c r="E24" s="21">
        <v>16</v>
      </c>
      <c r="F24" s="14">
        <v>11</v>
      </c>
      <c r="G24" s="18">
        <f t="shared" si="3"/>
        <v>176</v>
      </c>
    </row>
    <row r="25" spans="1:7" ht="15.75" customHeight="1">
      <c r="A25" s="59" t="s">
        <v>23</v>
      </c>
      <c r="B25" s="59" t="s">
        <v>8</v>
      </c>
      <c r="C25" s="59" t="s">
        <v>356</v>
      </c>
      <c r="D25" s="59" t="s">
        <v>354</v>
      </c>
      <c r="E25" s="21">
        <v>14</v>
      </c>
      <c r="F25" s="14">
        <v>9</v>
      </c>
      <c r="G25" s="18">
        <f t="shared" si="3"/>
        <v>126</v>
      </c>
    </row>
    <row r="26" spans="1:7" ht="15.75" customHeight="1">
      <c r="A26" s="59" t="s">
        <v>23</v>
      </c>
      <c r="B26" s="59" t="s">
        <v>8</v>
      </c>
      <c r="C26" s="59" t="s">
        <v>318</v>
      </c>
      <c r="D26" s="59" t="s">
        <v>354</v>
      </c>
      <c r="E26" s="21">
        <v>14</v>
      </c>
      <c r="F26" s="14">
        <v>2</v>
      </c>
      <c r="G26" s="18">
        <f t="shared" si="3"/>
        <v>28</v>
      </c>
    </row>
    <row r="27" spans="1:7" ht="15.75" customHeight="1">
      <c r="A27" s="59" t="s">
        <v>23</v>
      </c>
      <c r="B27" s="59" t="s">
        <v>8</v>
      </c>
      <c r="C27" s="59" t="s">
        <v>355</v>
      </c>
      <c r="D27" s="59" t="s">
        <v>357</v>
      </c>
      <c r="E27" s="21">
        <v>12</v>
      </c>
      <c r="F27" s="14">
        <v>7</v>
      </c>
      <c r="G27" s="18">
        <f t="shared" si="3"/>
        <v>84</v>
      </c>
    </row>
    <row r="28" spans="1:7" ht="15.75" customHeight="1">
      <c r="A28" s="3"/>
      <c r="B28" s="3"/>
      <c r="C28" s="3"/>
      <c r="D28" s="3"/>
      <c r="E28" s="3"/>
      <c r="F28" s="3"/>
    </row>
    <row r="29" spans="1:7" ht="15.75" customHeight="1">
      <c r="A29" s="60"/>
      <c r="B29" s="60"/>
      <c r="C29" s="60"/>
      <c r="D29" s="60"/>
      <c r="E29" s="61"/>
      <c r="F29" s="69"/>
    </row>
    <row r="30" spans="1:7" ht="15.75" customHeight="1">
      <c r="A30" s="59"/>
      <c r="B30" s="59"/>
      <c r="C30" s="59"/>
      <c r="D30" s="59"/>
      <c r="E30" s="21"/>
      <c r="F30" s="20"/>
    </row>
    <row r="31" spans="1:7" ht="15.75" customHeight="1">
      <c r="A31" s="59" t="s">
        <v>280</v>
      </c>
      <c r="B31" s="59" t="s">
        <v>358</v>
      </c>
      <c r="C31" s="59" t="s">
        <v>356</v>
      </c>
      <c r="D31" s="59" t="s">
        <v>359</v>
      </c>
      <c r="E31" s="21">
        <v>18</v>
      </c>
      <c r="F31" s="14">
        <v>29</v>
      </c>
      <c r="G31" s="18">
        <f t="shared" ref="G31:G34" si="4">SUM(E31*F31)</f>
        <v>522</v>
      </c>
    </row>
    <row r="32" spans="1:7" ht="15.75" customHeight="1">
      <c r="A32" s="59" t="s">
        <v>280</v>
      </c>
      <c r="B32" s="59" t="s">
        <v>358</v>
      </c>
      <c r="C32" s="59" t="s">
        <v>360</v>
      </c>
      <c r="D32" s="59" t="s">
        <v>359</v>
      </c>
      <c r="E32" s="21">
        <v>18</v>
      </c>
      <c r="F32" s="14">
        <v>4</v>
      </c>
      <c r="G32" s="18">
        <f t="shared" si="4"/>
        <v>72</v>
      </c>
    </row>
    <row r="33" spans="1:7" ht="15.75" customHeight="1">
      <c r="A33" s="59" t="s">
        <v>280</v>
      </c>
      <c r="B33" s="59" t="s">
        <v>358</v>
      </c>
      <c r="C33" s="59" t="s">
        <v>74</v>
      </c>
      <c r="D33" s="59" t="s">
        <v>359</v>
      </c>
      <c r="E33" s="21">
        <v>22</v>
      </c>
      <c r="F33" s="14">
        <v>1</v>
      </c>
      <c r="G33" s="18">
        <f t="shared" si="4"/>
        <v>22</v>
      </c>
    </row>
    <row r="34" spans="1:7" ht="15.75" customHeight="1">
      <c r="A34" s="59" t="s">
        <v>280</v>
      </c>
      <c r="B34" s="59" t="s">
        <v>358</v>
      </c>
      <c r="C34" s="59" t="s">
        <v>143</v>
      </c>
      <c r="D34" s="59" t="s">
        <v>359</v>
      </c>
      <c r="E34" s="21">
        <v>18</v>
      </c>
      <c r="F34" s="14">
        <v>2</v>
      </c>
      <c r="G34" s="18">
        <f t="shared" si="4"/>
        <v>36</v>
      </c>
    </row>
    <row r="35" spans="1:7" ht="15.75" customHeight="1">
      <c r="A35" s="59"/>
      <c r="B35" s="59"/>
      <c r="C35" s="59"/>
      <c r="D35" s="59"/>
      <c r="E35" s="21"/>
      <c r="F35" s="14"/>
      <c r="G35" s="18"/>
    </row>
    <row r="36" spans="1:7" ht="15.75" customHeight="1">
      <c r="A36" s="60"/>
      <c r="B36" s="60"/>
      <c r="C36" s="60"/>
      <c r="D36" s="60"/>
      <c r="E36" s="61"/>
      <c r="F36" s="69"/>
    </row>
    <row r="37" spans="1:7" ht="15.75" customHeight="1">
      <c r="A37" s="59"/>
      <c r="B37" s="59"/>
      <c r="C37" s="59"/>
      <c r="D37" s="59"/>
      <c r="E37" s="21"/>
      <c r="F37" s="20"/>
    </row>
    <row r="38" spans="1:7" ht="15.75" customHeight="1">
      <c r="A38" s="59" t="s">
        <v>12</v>
      </c>
      <c r="B38" s="59" t="s">
        <v>358</v>
      </c>
      <c r="C38" s="59" t="s">
        <v>155</v>
      </c>
      <c r="D38" s="59" t="s">
        <v>359</v>
      </c>
      <c r="E38" s="21">
        <v>18</v>
      </c>
      <c r="F38" s="14">
        <v>3</v>
      </c>
      <c r="G38" s="18">
        <f>SUM(E38*F38)</f>
        <v>54</v>
      </c>
    </row>
    <row r="39" spans="1:7" ht="15.75" customHeight="1">
      <c r="A39" s="59"/>
      <c r="B39" s="59"/>
      <c r="C39" s="59"/>
      <c r="D39" s="59"/>
      <c r="E39" s="21"/>
      <c r="F39" s="14"/>
    </row>
    <row r="40" spans="1:7" ht="15.75" customHeight="1">
      <c r="A40" s="60"/>
      <c r="B40" s="60"/>
      <c r="C40" s="60"/>
      <c r="D40" s="60"/>
      <c r="E40" s="61"/>
      <c r="F40" s="69"/>
    </row>
    <row r="41" spans="1:7" ht="15.75" customHeight="1">
      <c r="A41" s="59"/>
      <c r="B41" s="59"/>
      <c r="C41" s="59"/>
      <c r="D41" s="59"/>
      <c r="E41" s="21"/>
      <c r="F41" s="20"/>
    </row>
    <row r="42" spans="1:7" ht="15.75" customHeight="1">
      <c r="A42" s="59" t="s">
        <v>23</v>
      </c>
      <c r="B42" s="59" t="s">
        <v>358</v>
      </c>
      <c r="C42" s="59" t="s">
        <v>155</v>
      </c>
      <c r="D42" s="59" t="s">
        <v>348</v>
      </c>
      <c r="E42" s="21">
        <v>8</v>
      </c>
      <c r="F42" s="14">
        <v>11</v>
      </c>
      <c r="G42" s="18">
        <f t="shared" ref="G42:G43" si="5">SUM(E42*F42)</f>
        <v>88</v>
      </c>
    </row>
    <row r="43" spans="1:7" ht="15.75" customHeight="1">
      <c r="A43" s="59" t="s">
        <v>23</v>
      </c>
      <c r="B43" s="59" t="s">
        <v>358</v>
      </c>
      <c r="C43" s="59" t="s">
        <v>74</v>
      </c>
      <c r="D43" s="59" t="s">
        <v>348</v>
      </c>
      <c r="E43" s="21">
        <v>6</v>
      </c>
      <c r="F43" s="14">
        <v>1</v>
      </c>
      <c r="G43" s="18">
        <f t="shared" si="5"/>
        <v>6</v>
      </c>
    </row>
    <row r="44" spans="1:7" ht="15.75" customHeight="1">
      <c r="A44" s="59"/>
      <c r="B44" s="59"/>
      <c r="C44" s="59"/>
      <c r="D44" s="59"/>
      <c r="E44" s="21"/>
      <c r="F44" s="14"/>
    </row>
    <row r="45" spans="1:7" ht="15.75" customHeight="1">
      <c r="A45" s="60"/>
      <c r="B45" s="60"/>
      <c r="C45" s="60"/>
      <c r="D45" s="60"/>
      <c r="E45" s="61"/>
      <c r="F45" s="69"/>
    </row>
    <row r="46" spans="1:7" ht="15.75" customHeight="1">
      <c r="A46" s="59"/>
      <c r="B46" s="59"/>
      <c r="C46" s="59"/>
      <c r="D46" s="59"/>
      <c r="E46" s="21"/>
      <c r="F46" s="20"/>
    </row>
    <row r="47" spans="1:7" ht="15.75" customHeight="1">
      <c r="A47" s="59" t="s">
        <v>23</v>
      </c>
      <c r="B47" s="59" t="s">
        <v>358</v>
      </c>
      <c r="C47" s="59" t="s">
        <v>155</v>
      </c>
      <c r="D47" s="59" t="s">
        <v>361</v>
      </c>
      <c r="E47" s="21">
        <v>20</v>
      </c>
      <c r="F47" s="14">
        <v>15</v>
      </c>
      <c r="G47" s="18">
        <f t="shared" ref="G47:G54" si="6">SUM(E47*F47)</f>
        <v>300</v>
      </c>
    </row>
    <row r="48" spans="1:7" ht="15.75" customHeight="1">
      <c r="A48" s="59" t="s">
        <v>23</v>
      </c>
      <c r="B48" s="59" t="s">
        <v>358</v>
      </c>
      <c r="C48" s="59" t="s">
        <v>74</v>
      </c>
      <c r="D48" s="59" t="s">
        <v>362</v>
      </c>
      <c r="E48" s="21">
        <v>20</v>
      </c>
      <c r="F48" s="14">
        <v>2</v>
      </c>
      <c r="G48" s="18">
        <f t="shared" si="6"/>
        <v>40</v>
      </c>
    </row>
    <row r="49" spans="1:7" ht="15.75" customHeight="1">
      <c r="A49" s="59" t="s">
        <v>23</v>
      </c>
      <c r="B49" s="59" t="s">
        <v>358</v>
      </c>
      <c r="C49" s="59" t="s">
        <v>74</v>
      </c>
      <c r="D49" s="59" t="s">
        <v>363</v>
      </c>
      <c r="E49" s="21">
        <v>17</v>
      </c>
      <c r="F49" s="14">
        <v>2</v>
      </c>
      <c r="G49" s="18">
        <f t="shared" si="6"/>
        <v>34</v>
      </c>
    </row>
    <row r="50" spans="1:7" ht="15.75" customHeight="1">
      <c r="A50" s="59" t="s">
        <v>364</v>
      </c>
      <c r="B50" s="59" t="s">
        <v>358</v>
      </c>
      <c r="C50" s="59" t="s">
        <v>365</v>
      </c>
      <c r="D50" s="59" t="s">
        <v>366</v>
      </c>
      <c r="E50" s="21">
        <v>28</v>
      </c>
      <c r="F50" s="20">
        <v>19</v>
      </c>
      <c r="G50" s="18">
        <f t="shared" si="6"/>
        <v>532</v>
      </c>
    </row>
    <row r="51" spans="1:7" ht="15.75" customHeight="1">
      <c r="A51" s="59" t="s">
        <v>9</v>
      </c>
      <c r="B51" s="59" t="s">
        <v>358</v>
      </c>
      <c r="C51" s="59" t="s">
        <v>351</v>
      </c>
      <c r="D51" s="59" t="s">
        <v>348</v>
      </c>
      <c r="E51" s="21">
        <v>18</v>
      </c>
      <c r="F51" s="14">
        <v>7</v>
      </c>
      <c r="G51" s="18">
        <f t="shared" si="6"/>
        <v>126</v>
      </c>
    </row>
    <row r="52" spans="1:7" ht="15.75" customHeight="1">
      <c r="A52" s="59" t="s">
        <v>364</v>
      </c>
      <c r="B52" s="59" t="s">
        <v>358</v>
      </c>
      <c r="C52" s="59" t="s">
        <v>365</v>
      </c>
      <c r="D52" s="59" t="s">
        <v>367</v>
      </c>
      <c r="E52" s="21">
        <v>15</v>
      </c>
      <c r="F52" s="14">
        <v>4</v>
      </c>
      <c r="G52" s="18">
        <f t="shared" si="6"/>
        <v>60</v>
      </c>
    </row>
    <row r="53" spans="1:7">
      <c r="A53" s="59" t="s">
        <v>23</v>
      </c>
      <c r="B53" s="59" t="s">
        <v>358</v>
      </c>
      <c r="C53" s="59" t="s">
        <v>351</v>
      </c>
      <c r="D53" s="59" t="s">
        <v>367</v>
      </c>
      <c r="E53" s="21">
        <v>10</v>
      </c>
      <c r="F53" s="14">
        <v>4</v>
      </c>
      <c r="G53" s="18">
        <f t="shared" si="6"/>
        <v>40</v>
      </c>
    </row>
    <row r="54" spans="1:7">
      <c r="A54" s="59" t="s">
        <v>23</v>
      </c>
      <c r="B54" s="59" t="s">
        <v>8</v>
      </c>
      <c r="C54" s="59" t="s">
        <v>149</v>
      </c>
      <c r="D54" s="59" t="s">
        <v>367</v>
      </c>
      <c r="E54" s="21">
        <v>10</v>
      </c>
      <c r="F54" s="20">
        <v>1</v>
      </c>
      <c r="G54" s="18">
        <f t="shared" si="6"/>
        <v>10</v>
      </c>
    </row>
    <row r="55" spans="1:7">
      <c r="A55" s="59"/>
      <c r="B55" s="59"/>
      <c r="C55" s="59"/>
      <c r="D55" s="59"/>
      <c r="E55" s="21"/>
      <c r="F55" s="14"/>
      <c r="G55" s="18"/>
    </row>
    <row r="56" spans="1:7">
      <c r="A56" s="68"/>
      <c r="B56" s="68"/>
      <c r="C56" s="68"/>
      <c r="D56" s="68"/>
      <c r="E56" s="68"/>
      <c r="F56" s="68"/>
    </row>
    <row r="57" spans="1:7">
      <c r="A57" s="3"/>
      <c r="B57" s="3"/>
      <c r="C57" s="3"/>
      <c r="D57" s="3"/>
      <c r="E57" s="3"/>
      <c r="F57" s="3"/>
    </row>
    <row r="58" spans="1:7">
      <c r="A58" s="59" t="s">
        <v>23</v>
      </c>
      <c r="B58" s="59" t="s">
        <v>358</v>
      </c>
      <c r="C58" s="59" t="s">
        <v>169</v>
      </c>
      <c r="D58" s="59" t="s">
        <v>172</v>
      </c>
      <c r="E58" s="21">
        <v>12</v>
      </c>
      <c r="F58" s="14">
        <v>35</v>
      </c>
      <c r="G58" s="18">
        <f t="shared" ref="G58:G76" si="7">SUM(E58*F58)</f>
        <v>420</v>
      </c>
    </row>
    <row r="59" spans="1:7">
      <c r="A59" s="59" t="s">
        <v>23</v>
      </c>
      <c r="B59" s="59" t="s">
        <v>358</v>
      </c>
      <c r="C59" s="10" t="s">
        <v>74</v>
      </c>
      <c r="D59" s="59" t="s">
        <v>304</v>
      </c>
      <c r="E59" s="21">
        <v>14</v>
      </c>
      <c r="F59" s="14">
        <v>18</v>
      </c>
      <c r="G59" s="18">
        <f t="shared" si="7"/>
        <v>252</v>
      </c>
    </row>
    <row r="60" spans="1:7">
      <c r="A60" s="59" t="s">
        <v>23</v>
      </c>
      <c r="B60" s="59" t="s">
        <v>358</v>
      </c>
      <c r="C60" s="10" t="s">
        <v>155</v>
      </c>
      <c r="D60" s="59" t="s">
        <v>368</v>
      </c>
      <c r="E60" s="21">
        <v>14</v>
      </c>
      <c r="F60" s="14">
        <v>26</v>
      </c>
      <c r="G60" s="18">
        <f t="shared" si="7"/>
        <v>364</v>
      </c>
    </row>
    <row r="61" spans="1:7">
      <c r="A61" s="59" t="s">
        <v>23</v>
      </c>
      <c r="B61" s="59" t="s">
        <v>358</v>
      </c>
      <c r="C61" s="10" t="s">
        <v>74</v>
      </c>
      <c r="D61" s="59" t="s">
        <v>369</v>
      </c>
      <c r="E61" s="21">
        <v>16</v>
      </c>
      <c r="F61" s="14">
        <v>14</v>
      </c>
      <c r="G61" s="18">
        <f t="shared" si="7"/>
        <v>224</v>
      </c>
    </row>
    <row r="62" spans="1:7">
      <c r="A62" s="59" t="s">
        <v>23</v>
      </c>
      <c r="B62" s="59" t="s">
        <v>358</v>
      </c>
      <c r="C62" s="59" t="s">
        <v>155</v>
      </c>
      <c r="D62" s="59" t="s">
        <v>370</v>
      </c>
      <c r="E62" s="21">
        <v>14</v>
      </c>
      <c r="F62" s="14">
        <v>27</v>
      </c>
      <c r="G62" s="18">
        <f t="shared" si="7"/>
        <v>378</v>
      </c>
    </row>
    <row r="63" spans="1:7">
      <c r="A63" s="59" t="s">
        <v>23</v>
      </c>
      <c r="B63" s="59" t="s">
        <v>358</v>
      </c>
      <c r="C63" s="59" t="s">
        <v>259</v>
      </c>
      <c r="D63" s="59" t="s">
        <v>172</v>
      </c>
      <c r="E63" s="21">
        <v>12</v>
      </c>
      <c r="F63" s="14">
        <v>10</v>
      </c>
      <c r="G63" s="18">
        <f t="shared" si="7"/>
        <v>120</v>
      </c>
    </row>
    <row r="64" spans="1:7">
      <c r="A64" s="59" t="s">
        <v>23</v>
      </c>
      <c r="B64" s="59" t="s">
        <v>358</v>
      </c>
      <c r="C64" s="59" t="s">
        <v>371</v>
      </c>
      <c r="D64" s="59" t="s">
        <v>172</v>
      </c>
      <c r="E64" s="21">
        <v>12</v>
      </c>
      <c r="F64" s="14">
        <v>5</v>
      </c>
      <c r="G64" s="18">
        <f t="shared" si="7"/>
        <v>60</v>
      </c>
    </row>
    <row r="65" spans="1:7">
      <c r="A65" s="59" t="s">
        <v>23</v>
      </c>
      <c r="B65" s="59" t="s">
        <v>358</v>
      </c>
      <c r="C65" s="59" t="s">
        <v>155</v>
      </c>
      <c r="D65" s="59" t="s">
        <v>372</v>
      </c>
      <c r="E65" s="21">
        <v>15</v>
      </c>
      <c r="F65" s="14">
        <v>5</v>
      </c>
      <c r="G65" s="18">
        <f t="shared" si="7"/>
        <v>75</v>
      </c>
    </row>
    <row r="66" spans="1:7">
      <c r="A66" s="59" t="s">
        <v>23</v>
      </c>
      <c r="B66" s="59" t="s">
        <v>358</v>
      </c>
      <c r="C66" s="59" t="s">
        <v>175</v>
      </c>
      <c r="D66" s="59" t="s">
        <v>143</v>
      </c>
      <c r="E66" s="21">
        <v>14</v>
      </c>
      <c r="F66" s="20">
        <v>4</v>
      </c>
      <c r="G66" s="18">
        <f t="shared" si="7"/>
        <v>56</v>
      </c>
    </row>
    <row r="67" spans="1:7">
      <c r="A67" s="59" t="s">
        <v>23</v>
      </c>
      <c r="B67" s="59" t="s">
        <v>358</v>
      </c>
      <c r="C67" s="59" t="s">
        <v>155</v>
      </c>
      <c r="D67" s="59" t="s">
        <v>373</v>
      </c>
      <c r="E67" s="21">
        <v>16</v>
      </c>
      <c r="F67" s="20">
        <v>3</v>
      </c>
      <c r="G67" s="18">
        <f t="shared" si="7"/>
        <v>48</v>
      </c>
    </row>
    <row r="68" spans="1:7">
      <c r="A68" s="59" t="s">
        <v>23</v>
      </c>
      <c r="B68" s="59" t="s">
        <v>358</v>
      </c>
      <c r="C68" s="59" t="s">
        <v>175</v>
      </c>
      <c r="D68" s="59" t="s">
        <v>172</v>
      </c>
      <c r="E68" s="21">
        <v>12</v>
      </c>
      <c r="F68" s="14">
        <v>3</v>
      </c>
      <c r="G68" s="18">
        <f t="shared" si="7"/>
        <v>36</v>
      </c>
    </row>
    <row r="69" spans="1:7">
      <c r="A69" s="59" t="s">
        <v>23</v>
      </c>
      <c r="B69" s="59" t="s">
        <v>358</v>
      </c>
      <c r="C69" s="10" t="s">
        <v>374</v>
      </c>
      <c r="D69" s="59" t="s">
        <v>197</v>
      </c>
      <c r="E69" s="21">
        <v>14</v>
      </c>
      <c r="F69" s="14">
        <v>2</v>
      </c>
      <c r="G69" s="18">
        <f t="shared" si="7"/>
        <v>28</v>
      </c>
    </row>
    <row r="70" spans="1:7">
      <c r="A70" s="59" t="s">
        <v>23</v>
      </c>
      <c r="B70" s="59" t="s">
        <v>358</v>
      </c>
      <c r="C70" s="10" t="s">
        <v>74</v>
      </c>
      <c r="D70" s="59" t="s">
        <v>375</v>
      </c>
      <c r="E70" s="21">
        <v>14</v>
      </c>
      <c r="F70" s="14">
        <v>2</v>
      </c>
      <c r="G70" s="18">
        <f t="shared" si="7"/>
        <v>28</v>
      </c>
    </row>
    <row r="71" spans="1:7">
      <c r="A71" s="59" t="s">
        <v>23</v>
      </c>
      <c r="B71" s="59" t="s">
        <v>358</v>
      </c>
      <c r="C71" s="10" t="s">
        <v>155</v>
      </c>
      <c r="D71" s="59" t="s">
        <v>376</v>
      </c>
      <c r="E71" s="21">
        <v>18</v>
      </c>
      <c r="F71" s="14">
        <v>38</v>
      </c>
      <c r="G71" s="18">
        <f t="shared" si="7"/>
        <v>684</v>
      </c>
    </row>
    <row r="72" spans="1:7">
      <c r="A72" s="59" t="s">
        <v>23</v>
      </c>
      <c r="B72" s="59" t="s">
        <v>358</v>
      </c>
      <c r="C72" s="59" t="s">
        <v>377</v>
      </c>
      <c r="D72" s="59" t="s">
        <v>172</v>
      </c>
      <c r="E72" s="21">
        <v>14</v>
      </c>
      <c r="F72" s="14">
        <v>100</v>
      </c>
      <c r="G72" s="18">
        <f t="shared" si="7"/>
        <v>1400</v>
      </c>
    </row>
    <row r="73" spans="1:7">
      <c r="A73" s="59" t="s">
        <v>23</v>
      </c>
      <c r="B73" s="59" t="s">
        <v>358</v>
      </c>
      <c r="C73" s="59" t="s">
        <v>155</v>
      </c>
      <c r="D73" s="59" t="s">
        <v>172</v>
      </c>
      <c r="E73" s="21">
        <v>12</v>
      </c>
      <c r="F73" s="14">
        <v>524</v>
      </c>
      <c r="G73" s="18">
        <f t="shared" si="7"/>
        <v>6288</v>
      </c>
    </row>
    <row r="74" spans="1:7">
      <c r="A74" s="59" t="s">
        <v>23</v>
      </c>
      <c r="B74" s="59" t="s">
        <v>358</v>
      </c>
      <c r="C74" s="59" t="s">
        <v>74</v>
      </c>
      <c r="D74" s="59" t="s">
        <v>172</v>
      </c>
      <c r="E74" s="21">
        <v>12</v>
      </c>
      <c r="F74" s="14">
        <v>204</v>
      </c>
      <c r="G74" s="18">
        <f t="shared" si="7"/>
        <v>2448</v>
      </c>
    </row>
    <row r="75" spans="1:7">
      <c r="A75" s="59" t="s">
        <v>23</v>
      </c>
      <c r="B75" s="59" t="s">
        <v>358</v>
      </c>
      <c r="C75" s="59" t="s">
        <v>126</v>
      </c>
      <c r="D75" s="59" t="s">
        <v>307</v>
      </c>
      <c r="E75" s="21">
        <v>16</v>
      </c>
      <c r="F75" s="14">
        <v>8</v>
      </c>
      <c r="G75" s="18">
        <f t="shared" si="7"/>
        <v>128</v>
      </c>
    </row>
    <row r="76" spans="1:7">
      <c r="A76" s="59" t="s">
        <v>23</v>
      </c>
      <c r="B76" s="59" t="s">
        <v>358</v>
      </c>
      <c r="C76" s="59" t="s">
        <v>126</v>
      </c>
      <c r="D76" s="59" t="s">
        <v>307</v>
      </c>
      <c r="E76" s="21">
        <v>12</v>
      </c>
      <c r="F76" s="20">
        <v>6</v>
      </c>
      <c r="G76" s="18">
        <f t="shared" si="7"/>
        <v>72</v>
      </c>
    </row>
    <row r="77" spans="1:7">
      <c r="A77" s="59"/>
      <c r="B77" s="59"/>
      <c r="C77" s="59"/>
      <c r="D77" s="59"/>
      <c r="E77" s="21"/>
      <c r="F77" s="20"/>
      <c r="G77" s="18"/>
    </row>
    <row r="78" spans="1:7" ht="15.75">
      <c r="B78" s="70"/>
      <c r="C78" s="138"/>
      <c r="D78" s="139"/>
      <c r="E78" s="139"/>
    </row>
    <row r="79" spans="1:7">
      <c r="A79" s="12"/>
      <c r="B79" s="12"/>
      <c r="C79" s="12"/>
      <c r="D79" s="12"/>
      <c r="E79" s="13"/>
      <c r="F79" s="12"/>
    </row>
    <row r="80" spans="1:7">
      <c r="A80" s="59"/>
      <c r="B80" s="59"/>
      <c r="C80" s="59"/>
      <c r="D80" s="59"/>
      <c r="E80" s="21"/>
      <c r="F80" s="20"/>
      <c r="G80" s="18">
        <f t="shared" ref="G80:G83" si="8">SUM(E80*F80)</f>
        <v>0</v>
      </c>
    </row>
    <row r="81" spans="1:7">
      <c r="A81" s="59"/>
      <c r="B81" s="59"/>
      <c r="C81" s="59"/>
      <c r="D81" s="59"/>
      <c r="E81" s="21"/>
      <c r="F81" s="59"/>
      <c r="G81" s="18">
        <f t="shared" si="8"/>
        <v>0</v>
      </c>
    </row>
    <row r="82" spans="1:7">
      <c r="A82" s="59"/>
      <c r="B82" s="59"/>
      <c r="C82" s="59"/>
      <c r="D82" s="59"/>
      <c r="E82" s="21"/>
      <c r="F82" s="20"/>
      <c r="G82" s="18">
        <f t="shared" si="8"/>
        <v>0</v>
      </c>
    </row>
    <row r="83" spans="1:7">
      <c r="A83" s="59"/>
      <c r="B83" s="59"/>
      <c r="C83" s="59"/>
      <c r="D83" s="59"/>
      <c r="E83" s="21"/>
      <c r="F83" s="14"/>
      <c r="G83" s="18">
        <f t="shared" si="8"/>
        <v>0</v>
      </c>
    </row>
    <row r="84" spans="1:7">
      <c r="A84" s="59"/>
      <c r="B84" s="59"/>
      <c r="C84" s="59"/>
      <c r="D84" s="59"/>
      <c r="E84" s="21"/>
      <c r="F84" s="14"/>
      <c r="G84" s="18"/>
    </row>
    <row r="85" spans="1:7">
      <c r="A85" s="59"/>
      <c r="B85" s="59"/>
      <c r="C85" s="59"/>
      <c r="D85" s="59"/>
      <c r="E85" s="21"/>
      <c r="F85" s="14"/>
      <c r="G85" s="18">
        <f t="shared" ref="G85:G87" si="9">SUM(E85*F85)</f>
        <v>0</v>
      </c>
    </row>
    <row r="86" spans="1:7">
      <c r="A86" s="59"/>
      <c r="B86" s="59"/>
      <c r="C86" s="59"/>
      <c r="D86" s="59"/>
      <c r="E86" s="21"/>
      <c r="F86" s="14"/>
      <c r="G86" s="18">
        <f t="shared" si="9"/>
        <v>0</v>
      </c>
    </row>
    <row r="87" spans="1:7">
      <c r="A87" s="59"/>
      <c r="B87" s="59"/>
      <c r="C87" s="59"/>
      <c r="D87" s="59"/>
      <c r="E87" s="21"/>
      <c r="F87" s="14"/>
      <c r="G87" s="18">
        <f t="shared" si="9"/>
        <v>0</v>
      </c>
    </row>
    <row r="88" spans="1:7">
      <c r="A88" s="59"/>
      <c r="B88" s="59"/>
      <c r="C88" s="59"/>
      <c r="D88" s="59"/>
      <c r="E88" s="21"/>
      <c r="F88" s="14"/>
      <c r="G88" s="18"/>
    </row>
    <row r="89" spans="1:7">
      <c r="A89" s="68"/>
      <c r="B89" s="68"/>
      <c r="C89" s="68"/>
      <c r="D89" s="68"/>
      <c r="E89" s="68"/>
      <c r="F89" s="68"/>
      <c r="G89" s="18"/>
    </row>
    <row r="90" spans="1:7">
      <c r="A90" s="59"/>
      <c r="B90" s="59"/>
      <c r="C90" s="59"/>
      <c r="D90" s="59"/>
      <c r="E90" s="21"/>
      <c r="F90" s="14"/>
      <c r="G90" s="18"/>
    </row>
    <row r="91" spans="1:7">
      <c r="A91" s="59"/>
      <c r="B91" s="59"/>
      <c r="C91" s="59"/>
      <c r="D91" s="59"/>
      <c r="E91" s="21"/>
      <c r="F91" s="20"/>
      <c r="G91" s="18">
        <f t="shared" ref="G91:G93" si="10">SUM(E91*F91)</f>
        <v>0</v>
      </c>
    </row>
    <row r="92" spans="1:7">
      <c r="A92" s="59"/>
      <c r="B92" s="59"/>
      <c r="C92" s="59"/>
      <c r="D92" s="59"/>
      <c r="E92" s="21"/>
      <c r="F92" s="59"/>
      <c r="G92" s="18">
        <f t="shared" si="10"/>
        <v>0</v>
      </c>
    </row>
    <row r="93" spans="1:7">
      <c r="A93" s="59"/>
      <c r="B93" s="59"/>
      <c r="C93" s="59"/>
      <c r="D93" s="59"/>
      <c r="E93" s="21"/>
      <c r="F93" s="20"/>
      <c r="G93" s="18">
        <f t="shared" si="10"/>
        <v>0</v>
      </c>
    </row>
    <row r="94" spans="1:7">
      <c r="A94" s="59"/>
      <c r="B94" s="59"/>
      <c r="C94" s="59"/>
      <c r="D94" s="59"/>
      <c r="E94" s="21"/>
      <c r="F94" s="20"/>
      <c r="G94" s="18"/>
    </row>
    <row r="95" spans="1:7">
      <c r="A95" s="59"/>
      <c r="B95" s="59"/>
      <c r="C95" s="59"/>
      <c r="D95" s="59"/>
      <c r="E95" s="21"/>
      <c r="F95" s="14"/>
      <c r="G95" s="18">
        <f t="shared" ref="G95:G97" si="11">SUM(E95*F95)</f>
        <v>0</v>
      </c>
    </row>
    <row r="96" spans="1:7">
      <c r="A96" s="59"/>
      <c r="B96" s="59"/>
      <c r="C96" s="59"/>
      <c r="D96" s="59"/>
      <c r="E96" s="21"/>
      <c r="F96" s="14"/>
      <c r="G96" s="18">
        <f t="shared" si="11"/>
        <v>0</v>
      </c>
    </row>
    <row r="97" spans="1:7">
      <c r="A97" s="59"/>
      <c r="B97" s="59"/>
      <c r="C97" s="59"/>
      <c r="D97" s="59"/>
      <c r="E97" s="21"/>
      <c r="F97" s="14"/>
      <c r="G97" s="18">
        <f t="shared" si="11"/>
        <v>0</v>
      </c>
    </row>
    <row r="99" spans="1:7">
      <c r="A99" s="63"/>
      <c r="B99" s="63"/>
      <c r="C99" s="63"/>
      <c r="D99" s="63"/>
      <c r="E99" s="64"/>
      <c r="F99" s="19"/>
      <c r="G99" s="18"/>
    </row>
    <row r="100" spans="1:7">
      <c r="A100" s="63"/>
      <c r="B100" s="63"/>
      <c r="C100" s="63"/>
      <c r="D100" s="63"/>
      <c r="E100" s="64"/>
      <c r="F100" s="19"/>
      <c r="G100" s="18"/>
    </row>
  </sheetData>
  <mergeCells count="1">
    <mergeCell ref="C78:E7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5"/>
  <sheetViews>
    <sheetView topLeftCell="A237" workbookViewId="0">
      <selection activeCell="G1" sqref="G1"/>
    </sheetView>
  </sheetViews>
  <sheetFormatPr defaultColWidth="12.6640625" defaultRowHeight="15"/>
  <cols>
    <col min="1" max="4" width="18.77734375" customWidth="1"/>
    <col min="5" max="5" width="15.77734375" customWidth="1"/>
    <col min="6" max="6" width="18.77734375" customWidth="1"/>
  </cols>
  <sheetData>
    <row r="1" spans="1:12" ht="15.75" customHeight="1">
      <c r="A1" s="12" t="s">
        <v>40</v>
      </c>
      <c r="B1" s="12" t="s">
        <v>41</v>
      </c>
      <c r="C1" s="12" t="s">
        <v>42</v>
      </c>
      <c r="D1" s="12" t="s">
        <v>43</v>
      </c>
      <c r="E1" s="13" t="s">
        <v>45</v>
      </c>
      <c r="F1" s="12" t="s">
        <v>46</v>
      </c>
      <c r="G1" s="12" t="s">
        <v>412</v>
      </c>
      <c r="I1" s="1" t="s">
        <v>4</v>
      </c>
      <c r="J1" s="1" t="s">
        <v>1</v>
      </c>
      <c r="K1" s="1" t="s">
        <v>2</v>
      </c>
      <c r="L1" s="1" t="s">
        <v>3</v>
      </c>
    </row>
    <row r="2" spans="1:12" ht="15.75" customHeight="1">
      <c r="A2" s="71" t="s">
        <v>9</v>
      </c>
      <c r="B2" s="71" t="s">
        <v>378</v>
      </c>
      <c r="C2" s="71" t="s">
        <v>379</v>
      </c>
      <c r="D2" s="10" t="s">
        <v>380</v>
      </c>
      <c r="E2" s="11">
        <v>50</v>
      </c>
      <c r="F2" s="10">
        <v>1</v>
      </c>
      <c r="G2" s="5">
        <f t="shared" ref="G2:G13" si="0">SUM(E2*F2)</f>
        <v>50</v>
      </c>
      <c r="I2" s="3" t="s">
        <v>9</v>
      </c>
      <c r="J2" s="3" t="s">
        <v>7</v>
      </c>
      <c r="K2" s="3">
        <f t="shared" ref="K2:L2" si="1">SUM(F2:F13,F17:F36,F40:F54,F58:F60,F233:F243)</f>
        <v>471</v>
      </c>
      <c r="L2" s="4">
        <f t="shared" si="1"/>
        <v>29608</v>
      </c>
    </row>
    <row r="3" spans="1:12" ht="15.75" customHeight="1">
      <c r="A3" s="71" t="s">
        <v>9</v>
      </c>
      <c r="B3" s="71" t="s">
        <v>378</v>
      </c>
      <c r="C3" s="71" t="s">
        <v>379</v>
      </c>
      <c r="D3" s="71" t="s">
        <v>283</v>
      </c>
      <c r="E3" s="72">
        <v>70</v>
      </c>
      <c r="F3" s="71">
        <v>20</v>
      </c>
      <c r="G3" s="5">
        <f t="shared" si="0"/>
        <v>1400</v>
      </c>
      <c r="I3" s="3" t="s">
        <v>9</v>
      </c>
      <c r="J3" s="3" t="s">
        <v>8</v>
      </c>
      <c r="K3" s="3">
        <f t="shared" ref="K3:L3" si="2">SUM(F75:F83,F87:F94,F97:F122,F130:F143,F146:F186,F190:F229)</f>
        <v>644</v>
      </c>
      <c r="L3" s="4">
        <f t="shared" si="2"/>
        <v>35364</v>
      </c>
    </row>
    <row r="4" spans="1:12" ht="15.75" customHeight="1">
      <c r="A4" s="71" t="s">
        <v>9</v>
      </c>
      <c r="B4" s="71" t="s">
        <v>378</v>
      </c>
      <c r="C4" s="71" t="s">
        <v>379</v>
      </c>
      <c r="D4" s="10" t="s">
        <v>283</v>
      </c>
      <c r="E4" s="11">
        <v>85</v>
      </c>
      <c r="F4" s="10">
        <v>1</v>
      </c>
      <c r="G4" s="5">
        <f t="shared" si="0"/>
        <v>85</v>
      </c>
      <c r="I4" s="3" t="s">
        <v>9</v>
      </c>
      <c r="J4" s="3" t="s">
        <v>10</v>
      </c>
      <c r="K4" s="3">
        <f t="shared" ref="K4:L4" si="3">SUM(F64:F66,F70:F71,F125:F126,F247:F249)</f>
        <v>46</v>
      </c>
      <c r="L4" s="4">
        <f t="shared" si="3"/>
        <v>1729</v>
      </c>
    </row>
    <row r="5" spans="1:12" ht="15.75" customHeight="1">
      <c r="A5" s="71" t="s">
        <v>9</v>
      </c>
      <c r="B5" s="71" t="s">
        <v>378</v>
      </c>
      <c r="C5" s="71" t="s">
        <v>379</v>
      </c>
      <c r="D5" s="73" t="s">
        <v>289</v>
      </c>
      <c r="E5" s="74">
        <v>50</v>
      </c>
      <c r="F5" s="73">
        <v>11</v>
      </c>
      <c r="G5" s="18">
        <f t="shared" si="0"/>
        <v>550</v>
      </c>
      <c r="K5" s="3"/>
      <c r="L5" s="3"/>
    </row>
    <row r="6" spans="1:12" ht="15.75" customHeight="1">
      <c r="A6" s="71" t="s">
        <v>9</v>
      </c>
      <c r="B6" s="71" t="s">
        <v>378</v>
      </c>
      <c r="C6" s="71" t="s">
        <v>379</v>
      </c>
      <c r="D6" s="73" t="s">
        <v>289</v>
      </c>
      <c r="E6" s="72">
        <v>70</v>
      </c>
      <c r="F6" s="73">
        <v>57</v>
      </c>
      <c r="G6" s="5">
        <f t="shared" si="0"/>
        <v>3990</v>
      </c>
      <c r="K6" s="3" t="s">
        <v>381</v>
      </c>
      <c r="L6" s="3" t="s">
        <v>382</v>
      </c>
    </row>
    <row r="7" spans="1:12" ht="15.75" customHeight="1">
      <c r="A7" s="71" t="s">
        <v>9</v>
      </c>
      <c r="B7" s="71" t="s">
        <v>378</v>
      </c>
      <c r="C7" s="71" t="s">
        <v>379</v>
      </c>
      <c r="D7" s="73" t="s">
        <v>289</v>
      </c>
      <c r="E7" s="72">
        <v>80</v>
      </c>
      <c r="F7" s="73">
        <v>1</v>
      </c>
      <c r="G7" s="5">
        <f t="shared" si="0"/>
        <v>80</v>
      </c>
      <c r="K7" s="3">
        <f t="shared" ref="K7:L7" si="4">SUM(K2:K4)</f>
        <v>1161</v>
      </c>
      <c r="L7" s="4">
        <f t="shared" si="4"/>
        <v>66701</v>
      </c>
    </row>
    <row r="8" spans="1:12" ht="15.75" customHeight="1">
      <c r="A8" s="71" t="s">
        <v>9</v>
      </c>
      <c r="B8" s="71" t="s">
        <v>378</v>
      </c>
      <c r="C8" s="71" t="s">
        <v>379</v>
      </c>
      <c r="D8" s="73" t="s">
        <v>291</v>
      </c>
      <c r="E8" s="72">
        <v>70</v>
      </c>
      <c r="F8" s="73">
        <v>71</v>
      </c>
      <c r="G8" s="5">
        <f t="shared" si="0"/>
        <v>4970</v>
      </c>
    </row>
    <row r="9" spans="1:12" ht="15.75" customHeight="1">
      <c r="A9" s="71" t="s">
        <v>9</v>
      </c>
      <c r="B9" s="71" t="s">
        <v>378</v>
      </c>
      <c r="C9" s="71" t="s">
        <v>379</v>
      </c>
      <c r="D9" s="73" t="s">
        <v>293</v>
      </c>
      <c r="E9" s="72">
        <v>50</v>
      </c>
      <c r="F9" s="73">
        <v>2</v>
      </c>
      <c r="G9" s="5">
        <f t="shared" si="0"/>
        <v>100</v>
      </c>
    </row>
    <row r="10" spans="1:12" ht="15.75" customHeight="1">
      <c r="A10" s="71" t="s">
        <v>9</v>
      </c>
      <c r="B10" s="71" t="s">
        <v>378</v>
      </c>
      <c r="C10" s="71" t="s">
        <v>379</v>
      </c>
      <c r="D10" s="73" t="s">
        <v>293</v>
      </c>
      <c r="E10" s="72">
        <v>70</v>
      </c>
      <c r="F10" s="73">
        <v>11</v>
      </c>
      <c r="G10" s="5">
        <f t="shared" si="0"/>
        <v>770</v>
      </c>
    </row>
    <row r="11" spans="1:12" ht="15.75" customHeight="1">
      <c r="A11" s="71" t="s">
        <v>9</v>
      </c>
      <c r="B11" s="71" t="s">
        <v>378</v>
      </c>
      <c r="C11" s="71" t="s">
        <v>379</v>
      </c>
      <c r="D11" s="73" t="s">
        <v>293</v>
      </c>
      <c r="E11" s="72">
        <v>100</v>
      </c>
      <c r="F11" s="73">
        <v>2</v>
      </c>
      <c r="G11" s="5">
        <f t="shared" si="0"/>
        <v>200</v>
      </c>
      <c r="K11" s="2" t="s">
        <v>383</v>
      </c>
    </row>
    <row r="12" spans="1:12" ht="15.75" customHeight="1">
      <c r="A12" s="71" t="s">
        <v>9</v>
      </c>
      <c r="B12" s="71" t="s">
        <v>378</v>
      </c>
      <c r="C12" s="71" t="s">
        <v>379</v>
      </c>
      <c r="D12" s="73" t="s">
        <v>297</v>
      </c>
      <c r="E12" s="72">
        <v>50</v>
      </c>
      <c r="F12" s="73">
        <v>16</v>
      </c>
      <c r="G12" s="5">
        <f t="shared" si="0"/>
        <v>800</v>
      </c>
    </row>
    <row r="13" spans="1:12" ht="15.75" customHeight="1">
      <c r="A13" s="71" t="s">
        <v>9</v>
      </c>
      <c r="B13" s="71" t="s">
        <v>378</v>
      </c>
      <c r="C13" s="71" t="s">
        <v>379</v>
      </c>
      <c r="D13" s="73" t="s">
        <v>297</v>
      </c>
      <c r="E13" s="72">
        <v>70</v>
      </c>
      <c r="F13" s="73">
        <v>3</v>
      </c>
      <c r="G13" s="5">
        <f t="shared" si="0"/>
        <v>210</v>
      </c>
    </row>
    <row r="14" spans="1:12" ht="15.75" customHeight="1">
      <c r="A14" s="3"/>
      <c r="B14" s="3"/>
      <c r="C14" s="3"/>
      <c r="D14" s="3"/>
      <c r="E14" s="3"/>
      <c r="F14" s="3"/>
    </row>
    <row r="15" spans="1:12" ht="15.75" customHeight="1">
      <c r="A15" s="68"/>
      <c r="B15" s="68"/>
      <c r="C15" s="68"/>
      <c r="D15" s="68"/>
      <c r="E15" s="68"/>
      <c r="F15" s="68"/>
    </row>
    <row r="16" spans="1:12" ht="15.75" customHeight="1">
      <c r="A16" s="75"/>
      <c r="B16" s="75"/>
      <c r="C16" s="75"/>
      <c r="D16" s="75"/>
      <c r="E16" s="75"/>
      <c r="F16" s="75"/>
    </row>
    <row r="17" spans="1:7" ht="15.75" customHeight="1">
      <c r="A17" s="73" t="s">
        <v>9</v>
      </c>
      <c r="B17" s="73" t="s">
        <v>378</v>
      </c>
      <c r="C17" s="73" t="s">
        <v>384</v>
      </c>
      <c r="D17" s="73" t="s">
        <v>283</v>
      </c>
      <c r="E17" s="72">
        <v>65</v>
      </c>
      <c r="F17" s="73">
        <v>2</v>
      </c>
      <c r="G17" s="5">
        <f t="shared" ref="G17:G36" si="5">SUM(E17*F17)</f>
        <v>130</v>
      </c>
    </row>
    <row r="18" spans="1:7" ht="15.75" customHeight="1">
      <c r="A18" s="73" t="s">
        <v>9</v>
      </c>
      <c r="B18" s="73" t="s">
        <v>378</v>
      </c>
      <c r="C18" s="73" t="s">
        <v>384</v>
      </c>
      <c r="D18" s="73" t="s">
        <v>283</v>
      </c>
      <c r="E18" s="72">
        <v>70</v>
      </c>
      <c r="F18" s="73">
        <v>2</v>
      </c>
      <c r="G18" s="5">
        <f t="shared" si="5"/>
        <v>140</v>
      </c>
    </row>
    <row r="19" spans="1:7" ht="15.75" customHeight="1">
      <c r="A19" s="73" t="s">
        <v>9</v>
      </c>
      <c r="B19" s="73" t="s">
        <v>378</v>
      </c>
      <c r="C19" s="73" t="s">
        <v>384</v>
      </c>
      <c r="D19" s="73" t="s">
        <v>283</v>
      </c>
      <c r="E19" s="72">
        <v>75</v>
      </c>
      <c r="F19" s="73">
        <v>2</v>
      </c>
      <c r="G19" s="5">
        <f t="shared" si="5"/>
        <v>150</v>
      </c>
    </row>
    <row r="20" spans="1:7" ht="15.75" customHeight="1">
      <c r="A20" s="73" t="s">
        <v>9</v>
      </c>
      <c r="B20" s="73" t="s">
        <v>378</v>
      </c>
      <c r="C20" s="73" t="s">
        <v>384</v>
      </c>
      <c r="D20" s="73" t="s">
        <v>283</v>
      </c>
      <c r="E20" s="72">
        <v>85</v>
      </c>
      <c r="F20" s="73">
        <v>1</v>
      </c>
      <c r="G20" s="5">
        <f t="shared" si="5"/>
        <v>85</v>
      </c>
    </row>
    <row r="21" spans="1:7" ht="15.75" customHeight="1">
      <c r="A21" s="73" t="s">
        <v>9</v>
      </c>
      <c r="B21" s="73" t="s">
        <v>378</v>
      </c>
      <c r="C21" s="73" t="s">
        <v>384</v>
      </c>
      <c r="D21" s="73" t="s">
        <v>289</v>
      </c>
      <c r="E21" s="72">
        <v>60</v>
      </c>
      <c r="F21" s="73">
        <v>7</v>
      </c>
      <c r="G21" s="5">
        <f t="shared" si="5"/>
        <v>420</v>
      </c>
    </row>
    <row r="22" spans="1:7" ht="15.75" customHeight="1">
      <c r="A22" s="73" t="s">
        <v>9</v>
      </c>
      <c r="B22" s="73" t="s">
        <v>378</v>
      </c>
      <c r="C22" s="73" t="s">
        <v>384</v>
      </c>
      <c r="D22" s="73" t="s">
        <v>289</v>
      </c>
      <c r="E22" s="72">
        <v>65</v>
      </c>
      <c r="F22" s="73">
        <v>7</v>
      </c>
      <c r="G22" s="5">
        <f t="shared" si="5"/>
        <v>455</v>
      </c>
    </row>
    <row r="23" spans="1:7" ht="15.75" customHeight="1">
      <c r="A23" s="73" t="s">
        <v>9</v>
      </c>
      <c r="B23" s="73" t="s">
        <v>378</v>
      </c>
      <c r="C23" s="73" t="s">
        <v>384</v>
      </c>
      <c r="D23" s="73" t="s">
        <v>289</v>
      </c>
      <c r="E23" s="72">
        <v>70</v>
      </c>
      <c r="F23" s="73">
        <v>5</v>
      </c>
      <c r="G23" s="5">
        <f t="shared" si="5"/>
        <v>350</v>
      </c>
    </row>
    <row r="24" spans="1:7" ht="15.75" customHeight="1">
      <c r="A24" s="73" t="s">
        <v>9</v>
      </c>
      <c r="B24" s="73" t="s">
        <v>378</v>
      </c>
      <c r="C24" s="73" t="s">
        <v>384</v>
      </c>
      <c r="D24" s="73" t="s">
        <v>289</v>
      </c>
      <c r="E24" s="72">
        <v>75</v>
      </c>
      <c r="F24" s="73">
        <v>7</v>
      </c>
      <c r="G24" s="5">
        <f t="shared" si="5"/>
        <v>525</v>
      </c>
    </row>
    <row r="25" spans="1:7" ht="15.75" customHeight="1">
      <c r="A25" s="73" t="s">
        <v>9</v>
      </c>
      <c r="B25" s="73" t="s">
        <v>378</v>
      </c>
      <c r="C25" s="73" t="s">
        <v>384</v>
      </c>
      <c r="D25" s="73" t="s">
        <v>289</v>
      </c>
      <c r="E25" s="72">
        <v>80</v>
      </c>
      <c r="F25" s="73">
        <v>4</v>
      </c>
      <c r="G25" s="5">
        <f t="shared" si="5"/>
        <v>320</v>
      </c>
    </row>
    <row r="26" spans="1:7" ht="15.75" customHeight="1">
      <c r="A26" s="73" t="s">
        <v>9</v>
      </c>
      <c r="B26" s="73" t="s">
        <v>378</v>
      </c>
      <c r="C26" s="73" t="s">
        <v>384</v>
      </c>
      <c r="D26" s="73" t="s">
        <v>289</v>
      </c>
      <c r="E26" s="72">
        <v>85</v>
      </c>
      <c r="F26" s="73">
        <v>11</v>
      </c>
      <c r="G26" s="5">
        <f t="shared" si="5"/>
        <v>935</v>
      </c>
    </row>
    <row r="27" spans="1:7" ht="15.75" customHeight="1">
      <c r="A27" s="73" t="s">
        <v>9</v>
      </c>
      <c r="B27" s="73" t="s">
        <v>378</v>
      </c>
      <c r="C27" s="73" t="s">
        <v>384</v>
      </c>
      <c r="D27" s="10" t="s">
        <v>291</v>
      </c>
      <c r="E27" s="11">
        <v>65</v>
      </c>
      <c r="F27" s="10">
        <v>7</v>
      </c>
      <c r="G27" s="5">
        <f t="shared" si="5"/>
        <v>455</v>
      </c>
    </row>
    <row r="28" spans="1:7" ht="15.75" customHeight="1">
      <c r="A28" s="73" t="s">
        <v>9</v>
      </c>
      <c r="B28" s="73" t="s">
        <v>378</v>
      </c>
      <c r="C28" s="73" t="s">
        <v>384</v>
      </c>
      <c r="D28" s="10" t="s">
        <v>291</v>
      </c>
      <c r="E28" s="11">
        <v>70</v>
      </c>
      <c r="F28" s="10">
        <v>6</v>
      </c>
      <c r="G28" s="5">
        <f t="shared" si="5"/>
        <v>420</v>
      </c>
    </row>
    <row r="29" spans="1:7" ht="15.75" customHeight="1">
      <c r="A29" s="73" t="s">
        <v>9</v>
      </c>
      <c r="B29" s="73" t="s">
        <v>378</v>
      </c>
      <c r="C29" s="73" t="s">
        <v>384</v>
      </c>
      <c r="D29" s="10" t="s">
        <v>291</v>
      </c>
      <c r="E29" s="11">
        <v>75</v>
      </c>
      <c r="F29" s="10">
        <v>7</v>
      </c>
      <c r="G29" s="5">
        <f t="shared" si="5"/>
        <v>525</v>
      </c>
    </row>
    <row r="30" spans="1:7" ht="15.75" customHeight="1">
      <c r="A30" s="73" t="s">
        <v>9</v>
      </c>
      <c r="B30" s="73" t="s">
        <v>378</v>
      </c>
      <c r="C30" s="73" t="s">
        <v>384</v>
      </c>
      <c r="D30" s="10" t="s">
        <v>291</v>
      </c>
      <c r="E30" s="11">
        <v>85</v>
      </c>
      <c r="F30" s="10">
        <v>4</v>
      </c>
      <c r="G30" s="5">
        <f t="shared" si="5"/>
        <v>340</v>
      </c>
    </row>
    <row r="31" spans="1:7" ht="15.75" customHeight="1">
      <c r="A31" s="73" t="s">
        <v>9</v>
      </c>
      <c r="B31" s="73" t="s">
        <v>378</v>
      </c>
      <c r="C31" s="73" t="s">
        <v>384</v>
      </c>
      <c r="D31" s="10" t="s">
        <v>293</v>
      </c>
      <c r="E31" s="11">
        <v>65</v>
      </c>
      <c r="F31" s="10">
        <v>5</v>
      </c>
      <c r="G31" s="5">
        <f t="shared" si="5"/>
        <v>325</v>
      </c>
    </row>
    <row r="32" spans="1:7" ht="15.75" customHeight="1">
      <c r="A32" s="73" t="s">
        <v>9</v>
      </c>
      <c r="B32" s="73" t="s">
        <v>378</v>
      </c>
      <c r="C32" s="73" t="s">
        <v>384</v>
      </c>
      <c r="D32" s="10" t="s">
        <v>293</v>
      </c>
      <c r="E32" s="11">
        <v>75</v>
      </c>
      <c r="F32" s="10">
        <v>9</v>
      </c>
      <c r="G32" s="5">
        <f t="shared" si="5"/>
        <v>675</v>
      </c>
    </row>
    <row r="33" spans="1:7" ht="15.75" customHeight="1">
      <c r="A33" s="73" t="s">
        <v>9</v>
      </c>
      <c r="B33" s="73" t="s">
        <v>378</v>
      </c>
      <c r="C33" s="73" t="s">
        <v>384</v>
      </c>
      <c r="D33" s="10" t="s">
        <v>293</v>
      </c>
      <c r="E33" s="11">
        <v>85</v>
      </c>
      <c r="F33" s="10">
        <v>9</v>
      </c>
      <c r="G33" s="5">
        <f t="shared" si="5"/>
        <v>765</v>
      </c>
    </row>
    <row r="34" spans="1:7" ht="15.75" customHeight="1">
      <c r="A34" s="73" t="s">
        <v>9</v>
      </c>
      <c r="B34" s="73" t="s">
        <v>378</v>
      </c>
      <c r="C34" s="73" t="s">
        <v>384</v>
      </c>
      <c r="D34" s="10" t="s">
        <v>297</v>
      </c>
      <c r="E34" s="11">
        <v>65</v>
      </c>
      <c r="F34" s="10">
        <v>12</v>
      </c>
      <c r="G34" s="5">
        <f t="shared" si="5"/>
        <v>780</v>
      </c>
    </row>
    <row r="35" spans="1:7" ht="15.75" customHeight="1">
      <c r="A35" s="73" t="s">
        <v>9</v>
      </c>
      <c r="B35" s="73" t="s">
        <v>378</v>
      </c>
      <c r="C35" s="73" t="s">
        <v>384</v>
      </c>
      <c r="D35" s="10" t="s">
        <v>297</v>
      </c>
      <c r="E35" s="11">
        <v>75</v>
      </c>
      <c r="F35" s="10">
        <v>4</v>
      </c>
      <c r="G35" s="5">
        <f t="shared" si="5"/>
        <v>300</v>
      </c>
    </row>
    <row r="36" spans="1:7" ht="15.75" customHeight="1">
      <c r="A36" s="73" t="s">
        <v>9</v>
      </c>
      <c r="B36" s="73" t="s">
        <v>378</v>
      </c>
      <c r="C36" s="73" t="s">
        <v>384</v>
      </c>
      <c r="D36" s="10" t="s">
        <v>297</v>
      </c>
      <c r="E36" s="11">
        <v>85</v>
      </c>
      <c r="F36" s="10">
        <v>2</v>
      </c>
      <c r="G36" s="5">
        <f t="shared" si="5"/>
        <v>170</v>
      </c>
    </row>
    <row r="37" spans="1:7" ht="15.75" customHeight="1">
      <c r="A37" s="3"/>
      <c r="B37" s="3"/>
      <c r="C37" s="3"/>
      <c r="D37" s="3"/>
      <c r="E37" s="3"/>
      <c r="F37" s="3"/>
    </row>
    <row r="38" spans="1:7" ht="15.75" customHeight="1">
      <c r="A38" s="68"/>
      <c r="B38" s="68"/>
      <c r="C38" s="68"/>
      <c r="D38" s="68"/>
      <c r="E38" s="68"/>
      <c r="F38" s="68"/>
    </row>
    <row r="39" spans="1:7" ht="15.75" customHeight="1">
      <c r="A39" s="75"/>
      <c r="B39" s="75"/>
      <c r="C39" s="75"/>
      <c r="D39" s="75"/>
      <c r="E39" s="75"/>
      <c r="F39" s="75"/>
    </row>
    <row r="40" spans="1:7" ht="15.75" customHeight="1">
      <c r="A40" s="73" t="s">
        <v>9</v>
      </c>
      <c r="B40" s="73" t="s">
        <v>378</v>
      </c>
      <c r="C40" s="73" t="s">
        <v>385</v>
      </c>
      <c r="D40" s="73" t="s">
        <v>380</v>
      </c>
      <c r="E40" s="72">
        <v>60</v>
      </c>
      <c r="F40" s="73">
        <v>2</v>
      </c>
      <c r="G40" s="5">
        <f t="shared" ref="G40:G54" si="6">SUM(E40*F40)</f>
        <v>120</v>
      </c>
    </row>
    <row r="41" spans="1:7" ht="15.75" customHeight="1">
      <c r="A41" s="73" t="s">
        <v>9</v>
      </c>
      <c r="B41" s="73" t="s">
        <v>378</v>
      </c>
      <c r="C41" s="73" t="s">
        <v>385</v>
      </c>
      <c r="D41" s="10" t="s">
        <v>283</v>
      </c>
      <c r="E41" s="11">
        <v>30</v>
      </c>
      <c r="F41" s="10">
        <v>7</v>
      </c>
      <c r="G41" s="5">
        <f t="shared" si="6"/>
        <v>210</v>
      </c>
    </row>
    <row r="42" spans="1:7" ht="15.75" customHeight="1">
      <c r="A42" s="73" t="s">
        <v>9</v>
      </c>
      <c r="B42" s="73" t="s">
        <v>378</v>
      </c>
      <c r="C42" s="73" t="s">
        <v>385</v>
      </c>
      <c r="D42" s="10" t="s">
        <v>283</v>
      </c>
      <c r="E42" s="11">
        <v>60</v>
      </c>
      <c r="F42" s="10">
        <v>4</v>
      </c>
      <c r="G42" s="5">
        <f t="shared" si="6"/>
        <v>240</v>
      </c>
    </row>
    <row r="43" spans="1:7" ht="15.75" customHeight="1">
      <c r="A43" s="73" t="s">
        <v>9</v>
      </c>
      <c r="B43" s="73" t="s">
        <v>378</v>
      </c>
      <c r="C43" s="73" t="s">
        <v>385</v>
      </c>
      <c r="D43" s="10" t="s">
        <v>283</v>
      </c>
      <c r="E43" s="11">
        <v>35</v>
      </c>
      <c r="F43" s="10">
        <v>15</v>
      </c>
      <c r="G43" s="5">
        <f t="shared" si="6"/>
        <v>525</v>
      </c>
    </row>
    <row r="44" spans="1:7" ht="15.75" customHeight="1">
      <c r="A44" s="73" t="s">
        <v>9</v>
      </c>
      <c r="B44" s="73" t="s">
        <v>378</v>
      </c>
      <c r="C44" s="73" t="s">
        <v>385</v>
      </c>
      <c r="D44" s="10" t="s">
        <v>289</v>
      </c>
      <c r="E44" s="11">
        <v>28</v>
      </c>
      <c r="F44" s="10">
        <v>1</v>
      </c>
      <c r="G44" s="5">
        <f t="shared" si="6"/>
        <v>28</v>
      </c>
    </row>
    <row r="45" spans="1:7" ht="15.75" customHeight="1">
      <c r="A45" s="73" t="s">
        <v>9</v>
      </c>
      <c r="B45" s="73" t="s">
        <v>378</v>
      </c>
      <c r="C45" s="73" t="s">
        <v>385</v>
      </c>
      <c r="D45" s="10" t="s">
        <v>289</v>
      </c>
      <c r="E45" s="11">
        <v>30</v>
      </c>
      <c r="F45" s="10">
        <v>18</v>
      </c>
      <c r="G45" s="5">
        <f t="shared" si="6"/>
        <v>540</v>
      </c>
    </row>
    <row r="46" spans="1:7" ht="15.75" customHeight="1">
      <c r="A46" s="73" t="s">
        <v>9</v>
      </c>
      <c r="B46" s="73" t="s">
        <v>378</v>
      </c>
      <c r="C46" s="73" t="s">
        <v>385</v>
      </c>
      <c r="D46" s="10" t="s">
        <v>289</v>
      </c>
      <c r="E46" s="11">
        <v>35</v>
      </c>
      <c r="F46" s="10">
        <v>30</v>
      </c>
      <c r="G46" s="5">
        <f t="shared" si="6"/>
        <v>1050</v>
      </c>
    </row>
    <row r="47" spans="1:7" ht="15.75" customHeight="1">
      <c r="A47" s="73" t="s">
        <v>9</v>
      </c>
      <c r="B47" s="73" t="s">
        <v>378</v>
      </c>
      <c r="C47" s="73" t="s">
        <v>385</v>
      </c>
      <c r="D47" s="10" t="s">
        <v>289</v>
      </c>
      <c r="E47" s="11">
        <v>40</v>
      </c>
      <c r="F47" s="10">
        <v>5</v>
      </c>
      <c r="G47" s="5">
        <f t="shared" si="6"/>
        <v>200</v>
      </c>
    </row>
    <row r="48" spans="1:7" ht="15.75" customHeight="1">
      <c r="A48" s="73" t="s">
        <v>9</v>
      </c>
      <c r="B48" s="73" t="s">
        <v>378</v>
      </c>
      <c r="C48" s="73" t="s">
        <v>385</v>
      </c>
      <c r="D48" s="10" t="s">
        <v>289</v>
      </c>
      <c r="E48" s="11">
        <v>60</v>
      </c>
      <c r="F48" s="10">
        <v>15</v>
      </c>
      <c r="G48" s="5">
        <f t="shared" si="6"/>
        <v>900</v>
      </c>
    </row>
    <row r="49" spans="1:7" ht="15.75" customHeight="1">
      <c r="A49" s="73" t="s">
        <v>9</v>
      </c>
      <c r="B49" s="73" t="s">
        <v>378</v>
      </c>
      <c r="C49" s="73" t="s">
        <v>385</v>
      </c>
      <c r="D49" s="10" t="s">
        <v>291</v>
      </c>
      <c r="E49" s="11">
        <v>30</v>
      </c>
      <c r="F49" s="10">
        <v>4</v>
      </c>
      <c r="G49" s="5">
        <f t="shared" si="6"/>
        <v>120</v>
      </c>
    </row>
    <row r="50" spans="1:7" ht="15.75" customHeight="1">
      <c r="A50" s="73" t="s">
        <v>9</v>
      </c>
      <c r="B50" s="73" t="s">
        <v>378</v>
      </c>
      <c r="C50" s="73" t="s">
        <v>385</v>
      </c>
      <c r="D50" s="10" t="s">
        <v>291</v>
      </c>
      <c r="E50" s="11">
        <v>60</v>
      </c>
      <c r="F50" s="10">
        <v>25</v>
      </c>
      <c r="G50" s="5">
        <f t="shared" si="6"/>
        <v>1500</v>
      </c>
    </row>
    <row r="51" spans="1:7" ht="15.75" customHeight="1">
      <c r="A51" s="73" t="s">
        <v>9</v>
      </c>
      <c r="B51" s="73" t="s">
        <v>378</v>
      </c>
      <c r="C51" s="73" t="s">
        <v>385</v>
      </c>
      <c r="D51" s="10" t="s">
        <v>293</v>
      </c>
      <c r="E51" s="11">
        <v>30</v>
      </c>
      <c r="F51" s="10">
        <v>6</v>
      </c>
      <c r="G51" s="5">
        <f t="shared" si="6"/>
        <v>180</v>
      </c>
    </row>
    <row r="52" spans="1:7" ht="15.75" customHeight="1">
      <c r="A52" s="73" t="s">
        <v>9</v>
      </c>
      <c r="B52" s="73" t="s">
        <v>378</v>
      </c>
      <c r="C52" s="73" t="s">
        <v>385</v>
      </c>
      <c r="D52" s="10" t="s">
        <v>293</v>
      </c>
      <c r="E52" s="11">
        <v>35</v>
      </c>
      <c r="F52" s="10">
        <v>2</v>
      </c>
      <c r="G52" s="5">
        <f t="shared" si="6"/>
        <v>70</v>
      </c>
    </row>
    <row r="53" spans="1:7">
      <c r="A53" s="73" t="s">
        <v>9</v>
      </c>
      <c r="B53" s="73" t="s">
        <v>378</v>
      </c>
      <c r="C53" s="73" t="s">
        <v>385</v>
      </c>
      <c r="D53" s="10" t="s">
        <v>293</v>
      </c>
      <c r="E53" s="11">
        <v>60</v>
      </c>
      <c r="F53" s="10">
        <v>11</v>
      </c>
      <c r="G53" s="5">
        <f t="shared" si="6"/>
        <v>660</v>
      </c>
    </row>
    <row r="54" spans="1:7">
      <c r="A54" s="73" t="s">
        <v>9</v>
      </c>
      <c r="B54" s="73" t="s">
        <v>378</v>
      </c>
      <c r="C54" s="73" t="s">
        <v>385</v>
      </c>
      <c r="D54" s="10" t="s">
        <v>293</v>
      </c>
      <c r="E54" s="11">
        <v>90</v>
      </c>
      <c r="F54" s="10">
        <v>1</v>
      </c>
      <c r="G54" s="5">
        <f t="shared" si="6"/>
        <v>90</v>
      </c>
    </row>
    <row r="55" spans="1:7">
      <c r="A55" s="3"/>
      <c r="B55" s="3"/>
      <c r="C55" s="3"/>
      <c r="D55" s="3"/>
      <c r="E55" s="3"/>
      <c r="F55" s="3"/>
    </row>
    <row r="56" spans="1:7">
      <c r="A56" s="68"/>
      <c r="B56" s="68"/>
      <c r="C56" s="68"/>
      <c r="D56" s="68"/>
      <c r="E56" s="68"/>
      <c r="F56" s="68"/>
    </row>
    <row r="57" spans="1:7">
      <c r="A57" s="75"/>
      <c r="B57" s="75"/>
      <c r="C57" s="75"/>
      <c r="D57" s="75"/>
      <c r="E57" s="75"/>
      <c r="F57" s="75"/>
    </row>
    <row r="58" spans="1:7">
      <c r="A58" s="73" t="s">
        <v>9</v>
      </c>
      <c r="B58" s="73" t="s">
        <v>378</v>
      </c>
      <c r="C58" s="73" t="s">
        <v>386</v>
      </c>
      <c r="D58" s="73" t="s">
        <v>291</v>
      </c>
      <c r="E58" s="72">
        <v>45</v>
      </c>
      <c r="F58" s="73">
        <v>1</v>
      </c>
      <c r="G58" s="5">
        <f t="shared" ref="G58:G60" si="7">SUM(E58*F58)</f>
        <v>45</v>
      </c>
    </row>
    <row r="59" spans="1:7">
      <c r="A59" s="73" t="s">
        <v>9</v>
      </c>
      <c r="B59" s="73" t="s">
        <v>378</v>
      </c>
      <c r="C59" s="73" t="s">
        <v>387</v>
      </c>
      <c r="D59" s="10" t="s">
        <v>380</v>
      </c>
      <c r="E59" s="11">
        <v>65</v>
      </c>
      <c r="F59" s="73">
        <v>1</v>
      </c>
      <c r="G59" s="5">
        <f t="shared" si="7"/>
        <v>65</v>
      </c>
    </row>
    <row r="60" spans="1:7">
      <c r="A60" s="73" t="s">
        <v>9</v>
      </c>
      <c r="B60" s="73" t="s">
        <v>378</v>
      </c>
      <c r="C60" s="73" t="s">
        <v>387</v>
      </c>
      <c r="D60" s="10" t="s">
        <v>283</v>
      </c>
      <c r="E60" s="11">
        <v>65</v>
      </c>
      <c r="F60" s="73">
        <v>1</v>
      </c>
      <c r="G60" s="5">
        <f t="shared" si="7"/>
        <v>65</v>
      </c>
    </row>
    <row r="61" spans="1:7">
      <c r="A61" s="76"/>
      <c r="B61" s="76"/>
      <c r="C61" s="76"/>
      <c r="D61" s="9"/>
      <c r="E61" s="77"/>
      <c r="F61" s="9"/>
    </row>
    <row r="62" spans="1:7">
      <c r="A62" s="76"/>
      <c r="B62" s="76"/>
      <c r="C62" s="76"/>
      <c r="D62" s="9"/>
      <c r="E62" s="77"/>
      <c r="F62" s="9"/>
    </row>
    <row r="63" spans="1:7">
      <c r="A63" s="12" t="s">
        <v>40</v>
      </c>
      <c r="B63" s="12" t="s">
        <v>41</v>
      </c>
      <c r="C63" s="12" t="s">
        <v>42</v>
      </c>
      <c r="D63" s="12" t="s">
        <v>43</v>
      </c>
      <c r="E63" s="13" t="s">
        <v>45</v>
      </c>
      <c r="F63" s="12" t="s">
        <v>46</v>
      </c>
    </row>
    <row r="64" spans="1:7">
      <c r="A64" s="71" t="s">
        <v>9</v>
      </c>
      <c r="B64" s="71" t="s">
        <v>388</v>
      </c>
      <c r="C64" s="71" t="s">
        <v>385</v>
      </c>
      <c r="D64" s="10" t="s">
        <v>291</v>
      </c>
      <c r="E64" s="11">
        <v>25</v>
      </c>
      <c r="F64" s="10">
        <v>5</v>
      </c>
      <c r="G64" s="5">
        <f t="shared" ref="G64:G66" si="8">SUM(E64*F64)</f>
        <v>125</v>
      </c>
    </row>
    <row r="65" spans="1:7">
      <c r="A65" s="71" t="s">
        <v>9</v>
      </c>
      <c r="B65" s="71" t="s">
        <v>388</v>
      </c>
      <c r="C65" s="71" t="s">
        <v>385</v>
      </c>
      <c r="D65" s="10" t="s">
        <v>291</v>
      </c>
      <c r="E65" s="11">
        <v>28</v>
      </c>
      <c r="F65" s="10">
        <v>10</v>
      </c>
      <c r="G65" s="5">
        <f t="shared" si="8"/>
        <v>280</v>
      </c>
    </row>
    <row r="66" spans="1:7">
      <c r="A66" s="71" t="s">
        <v>9</v>
      </c>
      <c r="B66" s="71" t="s">
        <v>388</v>
      </c>
      <c r="C66" s="71" t="s">
        <v>385</v>
      </c>
      <c r="D66" s="10" t="s">
        <v>293</v>
      </c>
      <c r="E66" s="11">
        <v>25</v>
      </c>
      <c r="F66" s="10">
        <v>3</v>
      </c>
      <c r="G66" s="5">
        <f t="shared" si="8"/>
        <v>75</v>
      </c>
    </row>
    <row r="67" spans="1:7">
      <c r="A67" s="71"/>
      <c r="B67" s="71"/>
      <c r="C67" s="71"/>
      <c r="D67" s="10"/>
      <c r="E67" s="11"/>
      <c r="F67" s="10"/>
    </row>
    <row r="68" spans="1:7">
      <c r="A68" s="68"/>
      <c r="B68" s="68"/>
      <c r="C68" s="68"/>
      <c r="D68" s="68"/>
      <c r="E68" s="68"/>
      <c r="F68" s="68"/>
    </row>
    <row r="69" spans="1:7">
      <c r="A69" s="10"/>
      <c r="B69" s="10"/>
      <c r="C69" s="10"/>
      <c r="D69" s="10"/>
      <c r="E69" s="10"/>
      <c r="F69" s="10"/>
    </row>
    <row r="70" spans="1:7">
      <c r="A70" s="71" t="s">
        <v>9</v>
      </c>
      <c r="B70" s="71" t="s">
        <v>388</v>
      </c>
      <c r="C70" s="71" t="s">
        <v>379</v>
      </c>
      <c r="D70" s="10" t="s">
        <v>283</v>
      </c>
      <c r="E70" s="11">
        <v>50</v>
      </c>
      <c r="F70" s="10">
        <v>7</v>
      </c>
      <c r="G70" s="5">
        <f t="shared" ref="G70:G71" si="9">SUM(E70*F70)</f>
        <v>350</v>
      </c>
    </row>
    <row r="71" spans="1:7">
      <c r="A71" s="71" t="s">
        <v>9</v>
      </c>
      <c r="B71" s="71" t="s">
        <v>388</v>
      </c>
      <c r="C71" s="71" t="s">
        <v>379</v>
      </c>
      <c r="D71" s="10" t="s">
        <v>291</v>
      </c>
      <c r="E71" s="11">
        <v>50</v>
      </c>
      <c r="F71" s="10">
        <v>11</v>
      </c>
      <c r="G71" s="5">
        <f t="shared" si="9"/>
        <v>550</v>
      </c>
    </row>
    <row r="72" spans="1:7">
      <c r="A72" s="9"/>
      <c r="B72" s="9"/>
      <c r="C72" s="9"/>
      <c r="D72" s="9"/>
      <c r="E72" s="9"/>
      <c r="F72" s="9"/>
    </row>
    <row r="73" spans="1:7">
      <c r="A73" s="9"/>
      <c r="B73" s="9"/>
      <c r="C73" s="9"/>
      <c r="D73" s="9"/>
      <c r="E73" s="9"/>
      <c r="F73" s="9"/>
    </row>
    <row r="74" spans="1:7">
      <c r="A74" s="12" t="s">
        <v>40</v>
      </c>
      <c r="B74" s="12" t="s">
        <v>41</v>
      </c>
      <c r="C74" s="12" t="s">
        <v>42</v>
      </c>
      <c r="D74" s="12" t="s">
        <v>43</v>
      </c>
      <c r="E74" s="13" t="s">
        <v>45</v>
      </c>
      <c r="F74" s="12" t="s">
        <v>46</v>
      </c>
    </row>
    <row r="75" spans="1:7">
      <c r="A75" s="71" t="s">
        <v>9</v>
      </c>
      <c r="B75" s="71" t="s">
        <v>8</v>
      </c>
      <c r="C75" s="71" t="s">
        <v>379</v>
      </c>
      <c r="D75" s="10" t="s">
        <v>380</v>
      </c>
      <c r="E75" s="11">
        <v>65</v>
      </c>
      <c r="F75" s="10">
        <v>10</v>
      </c>
      <c r="G75" s="5">
        <f t="shared" ref="G75:G83" si="10">SUM(E75*F75)</f>
        <v>650</v>
      </c>
    </row>
    <row r="76" spans="1:7">
      <c r="A76" s="71" t="s">
        <v>9</v>
      </c>
      <c r="B76" s="71" t="s">
        <v>8</v>
      </c>
      <c r="C76" s="71" t="s">
        <v>379</v>
      </c>
      <c r="D76" s="10" t="s">
        <v>283</v>
      </c>
      <c r="E76" s="11">
        <v>45</v>
      </c>
      <c r="F76" s="71">
        <v>2</v>
      </c>
      <c r="G76" s="5">
        <f t="shared" si="10"/>
        <v>90</v>
      </c>
    </row>
    <row r="77" spans="1:7">
      <c r="A77" s="71" t="s">
        <v>9</v>
      </c>
      <c r="B77" s="71" t="s">
        <v>8</v>
      </c>
      <c r="C77" s="71" t="s">
        <v>379</v>
      </c>
      <c r="D77" s="71" t="s">
        <v>283</v>
      </c>
      <c r="E77" s="72">
        <v>65</v>
      </c>
      <c r="F77" s="10">
        <v>10</v>
      </c>
      <c r="G77" s="5">
        <f t="shared" si="10"/>
        <v>650</v>
      </c>
    </row>
    <row r="78" spans="1:7">
      <c r="A78" s="71" t="s">
        <v>9</v>
      </c>
      <c r="B78" s="71" t="s">
        <v>8</v>
      </c>
      <c r="C78" s="71" t="s">
        <v>379</v>
      </c>
      <c r="D78" s="73" t="s">
        <v>289</v>
      </c>
      <c r="E78" s="72">
        <v>65</v>
      </c>
      <c r="F78" s="73">
        <v>2</v>
      </c>
      <c r="G78" s="5">
        <f t="shared" si="10"/>
        <v>130</v>
      </c>
    </row>
    <row r="79" spans="1:7">
      <c r="A79" s="71" t="s">
        <v>9</v>
      </c>
      <c r="B79" s="71" t="s">
        <v>8</v>
      </c>
      <c r="C79" s="71" t="s">
        <v>379</v>
      </c>
      <c r="D79" s="73" t="s">
        <v>291</v>
      </c>
      <c r="E79" s="72">
        <v>60</v>
      </c>
      <c r="F79" s="73">
        <v>1</v>
      </c>
      <c r="G79" s="5">
        <f t="shared" si="10"/>
        <v>60</v>
      </c>
    </row>
    <row r="80" spans="1:7">
      <c r="A80" s="71" t="s">
        <v>9</v>
      </c>
      <c r="B80" s="71" t="s">
        <v>8</v>
      </c>
      <c r="C80" s="71" t="s">
        <v>379</v>
      </c>
      <c r="D80" s="73" t="s">
        <v>291</v>
      </c>
      <c r="E80" s="72">
        <v>65</v>
      </c>
      <c r="F80" s="73">
        <v>10</v>
      </c>
      <c r="G80" s="5">
        <f t="shared" si="10"/>
        <v>650</v>
      </c>
    </row>
    <row r="81" spans="1:7">
      <c r="A81" s="71" t="s">
        <v>9</v>
      </c>
      <c r="B81" s="71" t="s">
        <v>8</v>
      </c>
      <c r="C81" s="71" t="s">
        <v>379</v>
      </c>
      <c r="D81" s="73" t="s">
        <v>293</v>
      </c>
      <c r="E81" s="72">
        <v>65</v>
      </c>
      <c r="F81" s="73">
        <v>27</v>
      </c>
      <c r="G81" s="5">
        <f t="shared" si="10"/>
        <v>1755</v>
      </c>
    </row>
    <row r="82" spans="1:7">
      <c r="A82" s="71" t="s">
        <v>9</v>
      </c>
      <c r="B82" s="71" t="s">
        <v>8</v>
      </c>
      <c r="C82" s="71" t="s">
        <v>379</v>
      </c>
      <c r="D82" s="73" t="s">
        <v>293</v>
      </c>
      <c r="E82" s="72">
        <v>70</v>
      </c>
      <c r="F82" s="73">
        <v>3</v>
      </c>
      <c r="G82" s="5">
        <f t="shared" si="10"/>
        <v>210</v>
      </c>
    </row>
    <row r="83" spans="1:7">
      <c r="A83" s="71" t="s">
        <v>9</v>
      </c>
      <c r="B83" s="71" t="s">
        <v>8</v>
      </c>
      <c r="C83" s="71" t="s">
        <v>379</v>
      </c>
      <c r="D83" s="73" t="s">
        <v>297</v>
      </c>
      <c r="E83" s="72">
        <v>85</v>
      </c>
      <c r="F83" s="73">
        <v>2</v>
      </c>
      <c r="G83" s="5">
        <f t="shared" si="10"/>
        <v>170</v>
      </c>
    </row>
    <row r="84" spans="1:7">
      <c r="A84" s="71"/>
      <c r="B84" s="71"/>
      <c r="C84" s="71"/>
      <c r="D84" s="73"/>
      <c r="E84" s="72"/>
      <c r="F84" s="73"/>
    </row>
    <row r="85" spans="1:7">
      <c r="A85" s="68"/>
      <c r="B85" s="68"/>
      <c r="C85" s="68"/>
      <c r="D85" s="68"/>
      <c r="E85" s="68"/>
      <c r="F85" s="68"/>
    </row>
    <row r="86" spans="1:7">
      <c r="A86" s="75"/>
      <c r="B86" s="75"/>
      <c r="C86" s="75"/>
      <c r="D86" s="75"/>
      <c r="E86" s="75"/>
      <c r="F86" s="75"/>
    </row>
    <row r="87" spans="1:7">
      <c r="A87" s="73" t="s">
        <v>9</v>
      </c>
      <c r="B87" s="71" t="s">
        <v>8</v>
      </c>
      <c r="C87" s="73" t="s">
        <v>384</v>
      </c>
      <c r="D87" s="73" t="s">
        <v>380</v>
      </c>
      <c r="E87" s="72">
        <v>65</v>
      </c>
      <c r="F87" s="73">
        <v>33</v>
      </c>
      <c r="G87" s="5">
        <f t="shared" ref="G87:G94" si="11">SUM(E87*F87)</f>
        <v>2145</v>
      </c>
    </row>
    <row r="88" spans="1:7">
      <c r="A88" s="73" t="s">
        <v>9</v>
      </c>
      <c r="B88" s="71" t="s">
        <v>8</v>
      </c>
      <c r="C88" s="73" t="s">
        <v>384</v>
      </c>
      <c r="D88" s="73" t="s">
        <v>283</v>
      </c>
      <c r="E88" s="72">
        <v>65</v>
      </c>
      <c r="F88" s="73">
        <v>7</v>
      </c>
      <c r="G88" s="5">
        <f t="shared" si="11"/>
        <v>455</v>
      </c>
    </row>
    <row r="89" spans="1:7">
      <c r="A89" s="73" t="s">
        <v>9</v>
      </c>
      <c r="B89" s="71" t="s">
        <v>8</v>
      </c>
      <c r="C89" s="73" t="s">
        <v>384</v>
      </c>
      <c r="D89" s="73" t="s">
        <v>283</v>
      </c>
      <c r="E89" s="72">
        <v>75</v>
      </c>
      <c r="F89" s="73">
        <v>6</v>
      </c>
      <c r="G89" s="5">
        <f t="shared" si="11"/>
        <v>450</v>
      </c>
    </row>
    <row r="90" spans="1:7">
      <c r="A90" s="73" t="s">
        <v>9</v>
      </c>
      <c r="B90" s="71" t="s">
        <v>8</v>
      </c>
      <c r="C90" s="73" t="s">
        <v>384</v>
      </c>
      <c r="D90" s="73" t="s">
        <v>289</v>
      </c>
      <c r="E90" s="72">
        <v>65</v>
      </c>
      <c r="F90" s="73">
        <v>6</v>
      </c>
      <c r="G90" s="5">
        <f t="shared" si="11"/>
        <v>390</v>
      </c>
    </row>
    <row r="91" spans="1:7">
      <c r="A91" s="73" t="s">
        <v>9</v>
      </c>
      <c r="B91" s="71" t="s">
        <v>8</v>
      </c>
      <c r="C91" s="73" t="s">
        <v>384</v>
      </c>
      <c r="D91" s="73" t="s">
        <v>289</v>
      </c>
      <c r="E91" s="72">
        <v>75</v>
      </c>
      <c r="F91" s="73">
        <v>7</v>
      </c>
      <c r="G91" s="5">
        <f t="shared" si="11"/>
        <v>525</v>
      </c>
    </row>
    <row r="92" spans="1:7">
      <c r="A92" s="73" t="s">
        <v>9</v>
      </c>
      <c r="B92" s="71" t="s">
        <v>8</v>
      </c>
      <c r="C92" s="73" t="s">
        <v>384</v>
      </c>
      <c r="D92" s="73" t="s">
        <v>291</v>
      </c>
      <c r="E92" s="72">
        <v>75</v>
      </c>
      <c r="F92" s="73">
        <v>6</v>
      </c>
      <c r="G92" s="5">
        <f t="shared" si="11"/>
        <v>450</v>
      </c>
    </row>
    <row r="93" spans="1:7">
      <c r="A93" s="73" t="s">
        <v>9</v>
      </c>
      <c r="B93" s="71" t="s">
        <v>8</v>
      </c>
      <c r="C93" s="73" t="s">
        <v>384</v>
      </c>
      <c r="D93" s="73" t="s">
        <v>293</v>
      </c>
      <c r="E93" s="72">
        <v>65</v>
      </c>
      <c r="F93" s="73">
        <v>12</v>
      </c>
      <c r="G93" s="5">
        <f t="shared" si="11"/>
        <v>780</v>
      </c>
    </row>
    <row r="94" spans="1:7">
      <c r="A94" s="73" t="s">
        <v>9</v>
      </c>
      <c r="B94" s="71" t="s">
        <v>8</v>
      </c>
      <c r="C94" s="73" t="s">
        <v>384</v>
      </c>
      <c r="D94" s="73" t="s">
        <v>293</v>
      </c>
      <c r="E94" s="72">
        <v>75</v>
      </c>
      <c r="F94" s="73">
        <v>10</v>
      </c>
      <c r="G94" s="5">
        <f t="shared" si="11"/>
        <v>750</v>
      </c>
    </row>
    <row r="95" spans="1:7">
      <c r="A95" s="76"/>
      <c r="B95" s="78"/>
      <c r="C95" s="76"/>
      <c r="D95" s="9"/>
      <c r="E95" s="77"/>
      <c r="F95" s="9"/>
    </row>
    <row r="96" spans="1:7">
      <c r="A96" s="12" t="s">
        <v>40</v>
      </c>
      <c r="B96" s="12" t="s">
        <v>41</v>
      </c>
      <c r="C96" s="12" t="s">
        <v>42</v>
      </c>
      <c r="D96" s="12" t="s">
        <v>43</v>
      </c>
      <c r="E96" s="13" t="s">
        <v>45</v>
      </c>
      <c r="F96" s="12" t="s">
        <v>46</v>
      </c>
    </row>
    <row r="97" spans="1:7">
      <c r="A97" s="71" t="s">
        <v>9</v>
      </c>
      <c r="B97" s="71" t="s">
        <v>8</v>
      </c>
      <c r="C97" s="71" t="s">
        <v>389</v>
      </c>
      <c r="D97" s="10" t="s">
        <v>380</v>
      </c>
      <c r="E97" s="11">
        <v>40</v>
      </c>
      <c r="F97" s="10">
        <v>21</v>
      </c>
      <c r="G97" s="5">
        <f t="shared" ref="G97:G122" si="12">SUM(E97*F97)</f>
        <v>840</v>
      </c>
    </row>
    <row r="98" spans="1:7">
      <c r="A98" s="71" t="s">
        <v>9</v>
      </c>
      <c r="B98" s="71" t="s">
        <v>8</v>
      </c>
      <c r="C98" s="71" t="s">
        <v>389</v>
      </c>
      <c r="D98" s="10" t="s">
        <v>380</v>
      </c>
      <c r="E98" s="11">
        <v>45</v>
      </c>
      <c r="F98" s="71">
        <v>38</v>
      </c>
      <c r="G98" s="5">
        <f t="shared" si="12"/>
        <v>1710</v>
      </c>
    </row>
    <row r="99" spans="1:7">
      <c r="A99" s="71" t="s">
        <v>9</v>
      </c>
      <c r="B99" s="71" t="s">
        <v>8</v>
      </c>
      <c r="C99" s="71" t="s">
        <v>389</v>
      </c>
      <c r="D99" s="10" t="s">
        <v>380</v>
      </c>
      <c r="E99" s="72">
        <v>50</v>
      </c>
      <c r="F99" s="10">
        <v>2</v>
      </c>
      <c r="G99" s="5">
        <f t="shared" si="12"/>
        <v>100</v>
      </c>
    </row>
    <row r="100" spans="1:7">
      <c r="A100" s="71" t="s">
        <v>9</v>
      </c>
      <c r="B100" s="71" t="s">
        <v>8</v>
      </c>
      <c r="C100" s="71" t="s">
        <v>389</v>
      </c>
      <c r="D100" s="10" t="s">
        <v>380</v>
      </c>
      <c r="E100" s="72">
        <v>55</v>
      </c>
      <c r="F100" s="73">
        <v>9</v>
      </c>
      <c r="G100" s="5">
        <f t="shared" si="12"/>
        <v>495</v>
      </c>
    </row>
    <row r="101" spans="1:7">
      <c r="A101" s="71" t="s">
        <v>9</v>
      </c>
      <c r="B101" s="71" t="s">
        <v>8</v>
      </c>
      <c r="C101" s="71" t="s">
        <v>389</v>
      </c>
      <c r="D101" s="10" t="s">
        <v>380</v>
      </c>
      <c r="E101" s="72">
        <v>60</v>
      </c>
      <c r="F101" s="73">
        <v>1</v>
      </c>
      <c r="G101" s="5">
        <f t="shared" si="12"/>
        <v>60</v>
      </c>
    </row>
    <row r="102" spans="1:7">
      <c r="A102" s="71" t="s">
        <v>9</v>
      </c>
      <c r="B102" s="71" t="s">
        <v>8</v>
      </c>
      <c r="C102" s="71" t="s">
        <v>389</v>
      </c>
      <c r="D102" s="10" t="s">
        <v>380</v>
      </c>
      <c r="E102" s="72">
        <v>75</v>
      </c>
      <c r="F102" s="73">
        <v>1</v>
      </c>
      <c r="G102" s="5">
        <f t="shared" si="12"/>
        <v>75</v>
      </c>
    </row>
    <row r="103" spans="1:7">
      <c r="A103" s="71" t="s">
        <v>9</v>
      </c>
      <c r="B103" s="71" t="s">
        <v>8</v>
      </c>
      <c r="C103" s="71" t="s">
        <v>389</v>
      </c>
      <c r="D103" s="10" t="s">
        <v>380</v>
      </c>
      <c r="E103" s="72">
        <v>85</v>
      </c>
      <c r="F103" s="73">
        <v>1</v>
      </c>
      <c r="G103" s="5">
        <f t="shared" si="12"/>
        <v>85</v>
      </c>
    </row>
    <row r="104" spans="1:7">
      <c r="A104" s="71" t="s">
        <v>9</v>
      </c>
      <c r="B104" s="71" t="s">
        <v>8</v>
      </c>
      <c r="C104" s="71" t="s">
        <v>389</v>
      </c>
      <c r="D104" s="10" t="s">
        <v>380</v>
      </c>
      <c r="E104" s="72">
        <v>100</v>
      </c>
      <c r="F104" s="73">
        <v>2</v>
      </c>
      <c r="G104" s="5">
        <f t="shared" si="12"/>
        <v>200</v>
      </c>
    </row>
    <row r="105" spans="1:7">
      <c r="A105" s="71" t="s">
        <v>9</v>
      </c>
      <c r="B105" s="71" t="s">
        <v>8</v>
      </c>
      <c r="C105" s="71" t="s">
        <v>389</v>
      </c>
      <c r="D105" s="10" t="s">
        <v>283</v>
      </c>
      <c r="E105" s="72">
        <v>40</v>
      </c>
      <c r="F105" s="73">
        <v>8</v>
      </c>
      <c r="G105" s="5">
        <f t="shared" si="12"/>
        <v>320</v>
      </c>
    </row>
    <row r="106" spans="1:7">
      <c r="A106" s="71" t="s">
        <v>9</v>
      </c>
      <c r="B106" s="71" t="s">
        <v>8</v>
      </c>
      <c r="C106" s="71" t="s">
        <v>389</v>
      </c>
      <c r="D106" s="10" t="s">
        <v>283</v>
      </c>
      <c r="E106" s="72">
        <v>45</v>
      </c>
      <c r="F106" s="73">
        <v>11</v>
      </c>
      <c r="G106" s="5">
        <f t="shared" si="12"/>
        <v>495</v>
      </c>
    </row>
    <row r="107" spans="1:7">
      <c r="A107" s="71" t="s">
        <v>9</v>
      </c>
      <c r="B107" s="71" t="s">
        <v>8</v>
      </c>
      <c r="C107" s="71" t="s">
        <v>389</v>
      </c>
      <c r="D107" s="10" t="s">
        <v>283</v>
      </c>
      <c r="E107" s="72">
        <v>50</v>
      </c>
      <c r="F107" s="20">
        <v>3</v>
      </c>
      <c r="G107" s="5">
        <f t="shared" si="12"/>
        <v>150</v>
      </c>
    </row>
    <row r="108" spans="1:7">
      <c r="A108" s="71" t="s">
        <v>9</v>
      </c>
      <c r="B108" s="71" t="s">
        <v>8</v>
      </c>
      <c r="C108" s="71" t="s">
        <v>389</v>
      </c>
      <c r="D108" s="10" t="s">
        <v>283</v>
      </c>
      <c r="E108" s="72">
        <v>55</v>
      </c>
      <c r="F108" s="20">
        <v>2</v>
      </c>
      <c r="G108" s="5">
        <f t="shared" si="12"/>
        <v>110</v>
      </c>
    </row>
    <row r="109" spans="1:7">
      <c r="A109" s="71" t="s">
        <v>9</v>
      </c>
      <c r="B109" s="71" t="s">
        <v>8</v>
      </c>
      <c r="C109" s="71" t="s">
        <v>389</v>
      </c>
      <c r="D109" s="10" t="s">
        <v>283</v>
      </c>
      <c r="E109" s="72">
        <v>100</v>
      </c>
      <c r="F109" s="73">
        <v>2</v>
      </c>
      <c r="G109" s="5">
        <f t="shared" si="12"/>
        <v>200</v>
      </c>
    </row>
    <row r="110" spans="1:7">
      <c r="A110" s="71" t="s">
        <v>9</v>
      </c>
      <c r="B110" s="71" t="s">
        <v>8</v>
      </c>
      <c r="C110" s="71" t="s">
        <v>389</v>
      </c>
      <c r="D110" s="10" t="s">
        <v>289</v>
      </c>
      <c r="E110" s="72">
        <v>45</v>
      </c>
      <c r="F110" s="73">
        <v>2</v>
      </c>
      <c r="G110" s="5">
        <f t="shared" si="12"/>
        <v>90</v>
      </c>
    </row>
    <row r="111" spans="1:7">
      <c r="A111" s="71" t="s">
        <v>9</v>
      </c>
      <c r="B111" s="71" t="s">
        <v>8</v>
      </c>
      <c r="C111" s="71" t="s">
        <v>389</v>
      </c>
      <c r="D111" s="10" t="s">
        <v>289</v>
      </c>
      <c r="E111" s="72">
        <v>50</v>
      </c>
      <c r="F111" s="73">
        <v>1</v>
      </c>
      <c r="G111" s="5">
        <f t="shared" si="12"/>
        <v>50</v>
      </c>
    </row>
    <row r="112" spans="1:7">
      <c r="A112" s="71" t="s">
        <v>9</v>
      </c>
      <c r="B112" s="71" t="s">
        <v>8</v>
      </c>
      <c r="C112" s="71" t="s">
        <v>389</v>
      </c>
      <c r="D112" s="10" t="s">
        <v>289</v>
      </c>
      <c r="E112" s="72">
        <v>55</v>
      </c>
      <c r="F112" s="73">
        <v>1</v>
      </c>
      <c r="G112" s="5">
        <f t="shared" si="12"/>
        <v>55</v>
      </c>
    </row>
    <row r="113" spans="1:7">
      <c r="A113" s="71" t="s">
        <v>9</v>
      </c>
      <c r="B113" s="71" t="s">
        <v>8</v>
      </c>
      <c r="C113" s="71" t="s">
        <v>389</v>
      </c>
      <c r="D113" s="10" t="s">
        <v>291</v>
      </c>
      <c r="E113" s="72">
        <v>40</v>
      </c>
      <c r="F113" s="73">
        <v>2</v>
      </c>
      <c r="G113" s="5">
        <f t="shared" si="12"/>
        <v>80</v>
      </c>
    </row>
    <row r="114" spans="1:7">
      <c r="A114" s="71" t="s">
        <v>9</v>
      </c>
      <c r="B114" s="71" t="s">
        <v>8</v>
      </c>
      <c r="C114" s="71" t="s">
        <v>389</v>
      </c>
      <c r="D114" s="10" t="s">
        <v>291</v>
      </c>
      <c r="E114" s="72">
        <v>45</v>
      </c>
      <c r="F114" s="73">
        <v>1</v>
      </c>
      <c r="G114" s="5">
        <f t="shared" si="12"/>
        <v>45</v>
      </c>
    </row>
    <row r="115" spans="1:7">
      <c r="A115" s="71" t="s">
        <v>9</v>
      </c>
      <c r="B115" s="71" t="s">
        <v>8</v>
      </c>
      <c r="C115" s="71" t="s">
        <v>389</v>
      </c>
      <c r="D115" s="10" t="s">
        <v>291</v>
      </c>
      <c r="E115" s="72">
        <v>65</v>
      </c>
      <c r="F115" s="73">
        <v>1</v>
      </c>
      <c r="G115" s="5">
        <f t="shared" si="12"/>
        <v>65</v>
      </c>
    </row>
    <row r="116" spans="1:7">
      <c r="A116" s="71" t="s">
        <v>9</v>
      </c>
      <c r="B116" s="71" t="s">
        <v>8</v>
      </c>
      <c r="C116" s="71" t="s">
        <v>389</v>
      </c>
      <c r="D116" s="10" t="s">
        <v>293</v>
      </c>
      <c r="E116" s="72">
        <v>40</v>
      </c>
      <c r="F116" s="73">
        <v>3</v>
      </c>
      <c r="G116" s="5">
        <f t="shared" si="12"/>
        <v>120</v>
      </c>
    </row>
    <row r="117" spans="1:7">
      <c r="A117" s="71" t="s">
        <v>9</v>
      </c>
      <c r="B117" s="71" t="s">
        <v>8</v>
      </c>
      <c r="C117" s="71" t="s">
        <v>389</v>
      </c>
      <c r="D117" s="10" t="s">
        <v>293</v>
      </c>
      <c r="E117" s="72">
        <v>45</v>
      </c>
      <c r="F117" s="10">
        <v>5</v>
      </c>
      <c r="G117" s="5">
        <f t="shared" si="12"/>
        <v>225</v>
      </c>
    </row>
    <row r="118" spans="1:7">
      <c r="A118" s="71" t="s">
        <v>9</v>
      </c>
      <c r="B118" s="71" t="s">
        <v>8</v>
      </c>
      <c r="C118" s="71" t="s">
        <v>389</v>
      </c>
      <c r="D118" s="10" t="s">
        <v>293</v>
      </c>
      <c r="E118" s="72">
        <v>50</v>
      </c>
      <c r="F118" s="71">
        <v>1</v>
      </c>
      <c r="G118" s="5">
        <f t="shared" si="12"/>
        <v>50</v>
      </c>
    </row>
    <row r="119" spans="1:7">
      <c r="A119" s="71" t="s">
        <v>9</v>
      </c>
      <c r="B119" s="71" t="s">
        <v>8</v>
      </c>
      <c r="C119" s="71" t="s">
        <v>389</v>
      </c>
      <c r="D119" s="10" t="s">
        <v>293</v>
      </c>
      <c r="E119" s="72">
        <v>80</v>
      </c>
      <c r="F119" s="10">
        <v>1</v>
      </c>
      <c r="G119" s="5">
        <f t="shared" si="12"/>
        <v>80</v>
      </c>
    </row>
    <row r="120" spans="1:7">
      <c r="A120" s="71" t="s">
        <v>9</v>
      </c>
      <c r="B120" s="71" t="s">
        <v>8</v>
      </c>
      <c r="C120" s="71" t="s">
        <v>389</v>
      </c>
      <c r="D120" s="10" t="s">
        <v>390</v>
      </c>
      <c r="E120" s="72">
        <v>100</v>
      </c>
      <c r="F120" s="73">
        <v>2</v>
      </c>
      <c r="G120" s="5">
        <f t="shared" si="12"/>
        <v>200</v>
      </c>
    </row>
    <row r="121" spans="1:7">
      <c r="A121" s="71" t="s">
        <v>9</v>
      </c>
      <c r="B121" s="71" t="s">
        <v>8</v>
      </c>
      <c r="C121" s="71" t="s">
        <v>389</v>
      </c>
      <c r="D121" s="10" t="s">
        <v>391</v>
      </c>
      <c r="E121" s="72">
        <v>100</v>
      </c>
      <c r="F121" s="73">
        <v>6</v>
      </c>
      <c r="G121" s="5">
        <f t="shared" si="12"/>
        <v>600</v>
      </c>
    </row>
    <row r="122" spans="1:7">
      <c r="A122" s="71" t="s">
        <v>9</v>
      </c>
      <c r="B122" s="71" t="s">
        <v>8</v>
      </c>
      <c r="C122" s="71" t="s">
        <v>389</v>
      </c>
      <c r="D122" s="10" t="s">
        <v>392</v>
      </c>
      <c r="E122" s="72">
        <v>100</v>
      </c>
      <c r="F122" s="73">
        <v>2</v>
      </c>
      <c r="G122" s="5">
        <f t="shared" si="12"/>
        <v>200</v>
      </c>
    </row>
    <row r="124" spans="1:7">
      <c r="A124" s="12" t="s">
        <v>40</v>
      </c>
      <c r="B124" s="12" t="s">
        <v>41</v>
      </c>
      <c r="C124" s="12" t="s">
        <v>42</v>
      </c>
      <c r="D124" s="12" t="s">
        <v>43</v>
      </c>
      <c r="E124" s="13" t="s">
        <v>45</v>
      </c>
      <c r="F124" s="12" t="s">
        <v>46</v>
      </c>
    </row>
    <row r="125" spans="1:7">
      <c r="A125" s="14" t="s">
        <v>9</v>
      </c>
      <c r="B125" s="14" t="s">
        <v>393</v>
      </c>
      <c r="C125" s="14" t="s">
        <v>394</v>
      </c>
      <c r="D125" s="14" t="s">
        <v>291</v>
      </c>
      <c r="E125" s="16">
        <v>25</v>
      </c>
      <c r="F125" s="14">
        <v>4</v>
      </c>
      <c r="G125" s="5">
        <f t="shared" ref="G125:G126" si="13">SUM(E125*F125)</f>
        <v>100</v>
      </c>
    </row>
    <row r="126" spans="1:7">
      <c r="A126" s="14" t="s">
        <v>9</v>
      </c>
      <c r="B126" s="14" t="s">
        <v>393</v>
      </c>
      <c r="C126" s="14" t="s">
        <v>394</v>
      </c>
      <c r="D126" s="14" t="s">
        <v>291</v>
      </c>
      <c r="E126" s="16">
        <v>42</v>
      </c>
      <c r="F126" s="14">
        <v>3</v>
      </c>
      <c r="G126" s="5">
        <f t="shared" si="13"/>
        <v>126</v>
      </c>
    </row>
    <row r="127" spans="1:7">
      <c r="A127" s="19"/>
      <c r="B127" s="19"/>
      <c r="C127" s="19"/>
      <c r="D127" s="19"/>
      <c r="E127" s="79"/>
      <c r="F127" s="19"/>
    </row>
    <row r="129" spans="1:7">
      <c r="A129" s="12" t="s">
        <v>40</v>
      </c>
      <c r="B129" s="12" t="s">
        <v>41</v>
      </c>
      <c r="C129" s="12" t="s">
        <v>42</v>
      </c>
      <c r="D129" s="12" t="s">
        <v>43</v>
      </c>
      <c r="E129" s="13" t="s">
        <v>45</v>
      </c>
      <c r="F129" s="12" t="s">
        <v>46</v>
      </c>
    </row>
    <row r="130" spans="1:7">
      <c r="A130" s="71" t="s">
        <v>9</v>
      </c>
      <c r="B130" s="71" t="s">
        <v>8</v>
      </c>
      <c r="C130" s="71" t="s">
        <v>395</v>
      </c>
      <c r="D130" s="10" t="s">
        <v>380</v>
      </c>
      <c r="E130" s="11">
        <v>35</v>
      </c>
      <c r="F130" s="10">
        <v>14</v>
      </c>
      <c r="G130" s="5">
        <f t="shared" ref="G130:G143" si="14">SUM(E130*F130)</f>
        <v>490</v>
      </c>
    </row>
    <row r="131" spans="1:7">
      <c r="A131" s="71" t="s">
        <v>9</v>
      </c>
      <c r="B131" s="71" t="s">
        <v>8</v>
      </c>
      <c r="C131" s="71" t="s">
        <v>395</v>
      </c>
      <c r="D131" s="10" t="s">
        <v>380</v>
      </c>
      <c r="E131" s="11">
        <v>40</v>
      </c>
      <c r="F131" s="71">
        <v>3</v>
      </c>
      <c r="G131" s="5">
        <f t="shared" si="14"/>
        <v>120</v>
      </c>
    </row>
    <row r="132" spans="1:7">
      <c r="A132" s="71" t="s">
        <v>9</v>
      </c>
      <c r="B132" s="71" t="s">
        <v>8</v>
      </c>
      <c r="C132" s="71" t="s">
        <v>395</v>
      </c>
      <c r="D132" s="10" t="s">
        <v>380</v>
      </c>
      <c r="E132" s="72">
        <v>45</v>
      </c>
      <c r="F132" s="10">
        <v>1</v>
      </c>
      <c r="G132" s="5">
        <f t="shared" si="14"/>
        <v>45</v>
      </c>
    </row>
    <row r="133" spans="1:7">
      <c r="A133" s="71" t="s">
        <v>9</v>
      </c>
      <c r="B133" s="71" t="s">
        <v>8</v>
      </c>
      <c r="C133" s="71" t="s">
        <v>395</v>
      </c>
      <c r="D133" s="10" t="s">
        <v>283</v>
      </c>
      <c r="E133" s="11">
        <v>35</v>
      </c>
      <c r="F133" s="73">
        <v>10</v>
      </c>
      <c r="G133" s="5">
        <f t="shared" si="14"/>
        <v>350</v>
      </c>
    </row>
    <row r="134" spans="1:7">
      <c r="A134" s="71" t="s">
        <v>9</v>
      </c>
      <c r="B134" s="71" t="s">
        <v>8</v>
      </c>
      <c r="C134" s="71" t="s">
        <v>395</v>
      </c>
      <c r="D134" s="10" t="s">
        <v>283</v>
      </c>
      <c r="E134" s="72">
        <v>45</v>
      </c>
      <c r="F134" s="73">
        <v>2</v>
      </c>
      <c r="G134" s="5">
        <f t="shared" si="14"/>
        <v>90</v>
      </c>
    </row>
    <row r="135" spans="1:7">
      <c r="A135" s="71" t="s">
        <v>9</v>
      </c>
      <c r="B135" s="71" t="s">
        <v>8</v>
      </c>
      <c r="C135" s="71" t="s">
        <v>395</v>
      </c>
      <c r="D135" s="10" t="s">
        <v>289</v>
      </c>
      <c r="E135" s="11">
        <v>35</v>
      </c>
      <c r="F135" s="73">
        <v>6</v>
      </c>
      <c r="G135" s="5">
        <f t="shared" si="14"/>
        <v>210</v>
      </c>
    </row>
    <row r="136" spans="1:7">
      <c r="A136" s="71" t="s">
        <v>9</v>
      </c>
      <c r="B136" s="71" t="s">
        <v>8</v>
      </c>
      <c r="C136" s="71" t="s">
        <v>395</v>
      </c>
      <c r="D136" s="10" t="s">
        <v>289</v>
      </c>
      <c r="E136" s="11">
        <v>40</v>
      </c>
      <c r="F136" s="73">
        <v>4</v>
      </c>
      <c r="G136" s="5">
        <f t="shared" si="14"/>
        <v>160</v>
      </c>
    </row>
    <row r="137" spans="1:7">
      <c r="A137" s="71" t="s">
        <v>9</v>
      </c>
      <c r="B137" s="71" t="s">
        <v>8</v>
      </c>
      <c r="C137" s="71" t="s">
        <v>395</v>
      </c>
      <c r="D137" s="10" t="s">
        <v>289</v>
      </c>
      <c r="E137" s="72">
        <v>45</v>
      </c>
      <c r="F137" s="73">
        <v>7</v>
      </c>
      <c r="G137" s="5">
        <f t="shared" si="14"/>
        <v>315</v>
      </c>
    </row>
    <row r="138" spans="1:7">
      <c r="A138" s="71" t="s">
        <v>9</v>
      </c>
      <c r="B138" s="71" t="s">
        <v>8</v>
      </c>
      <c r="C138" s="71" t="s">
        <v>395</v>
      </c>
      <c r="D138" s="10" t="s">
        <v>291</v>
      </c>
      <c r="E138" s="11">
        <v>35</v>
      </c>
      <c r="F138" s="73">
        <v>1</v>
      </c>
      <c r="G138" s="5">
        <f t="shared" si="14"/>
        <v>35</v>
      </c>
    </row>
    <row r="139" spans="1:7">
      <c r="A139" s="71" t="s">
        <v>9</v>
      </c>
      <c r="B139" s="71" t="s">
        <v>8</v>
      </c>
      <c r="C139" s="71" t="s">
        <v>395</v>
      </c>
      <c r="D139" s="10" t="s">
        <v>291</v>
      </c>
      <c r="E139" s="11">
        <v>40</v>
      </c>
      <c r="F139" s="20">
        <v>3</v>
      </c>
      <c r="G139" s="5">
        <f t="shared" si="14"/>
        <v>120</v>
      </c>
    </row>
    <row r="140" spans="1:7">
      <c r="A140" s="71" t="s">
        <v>9</v>
      </c>
      <c r="B140" s="71" t="s">
        <v>8</v>
      </c>
      <c r="C140" s="71" t="s">
        <v>395</v>
      </c>
      <c r="D140" s="10" t="s">
        <v>293</v>
      </c>
      <c r="E140" s="11">
        <v>35</v>
      </c>
      <c r="F140" s="73">
        <v>6</v>
      </c>
      <c r="G140" s="5">
        <f t="shared" si="14"/>
        <v>210</v>
      </c>
    </row>
    <row r="141" spans="1:7">
      <c r="A141" s="71" t="s">
        <v>9</v>
      </c>
      <c r="B141" s="71" t="s">
        <v>8</v>
      </c>
      <c r="C141" s="71" t="s">
        <v>395</v>
      </c>
      <c r="D141" s="10" t="s">
        <v>293</v>
      </c>
      <c r="E141" s="11">
        <v>40</v>
      </c>
      <c r="F141" s="73">
        <v>1</v>
      </c>
      <c r="G141" s="5">
        <f t="shared" si="14"/>
        <v>40</v>
      </c>
    </row>
    <row r="142" spans="1:7">
      <c r="A142" s="71" t="s">
        <v>9</v>
      </c>
      <c r="B142" s="71" t="s">
        <v>8</v>
      </c>
      <c r="C142" s="71" t="s">
        <v>395</v>
      </c>
      <c r="D142" s="10" t="s">
        <v>293</v>
      </c>
      <c r="E142" s="72">
        <v>45</v>
      </c>
      <c r="F142" s="73">
        <v>4</v>
      </c>
      <c r="G142" s="5">
        <f t="shared" si="14"/>
        <v>180</v>
      </c>
    </row>
    <row r="143" spans="1:7">
      <c r="A143" s="71" t="s">
        <v>9</v>
      </c>
      <c r="B143" s="71" t="s">
        <v>8</v>
      </c>
      <c r="C143" s="71" t="s">
        <v>395</v>
      </c>
      <c r="D143" s="10" t="s">
        <v>392</v>
      </c>
      <c r="E143" s="72">
        <v>55</v>
      </c>
      <c r="F143" s="73">
        <v>2</v>
      </c>
      <c r="G143" s="5">
        <f t="shared" si="14"/>
        <v>110</v>
      </c>
    </row>
    <row r="144" spans="1:7">
      <c r="A144" s="78"/>
      <c r="B144" s="78"/>
      <c r="C144" s="78"/>
      <c r="D144" s="9"/>
      <c r="E144" s="80"/>
      <c r="F144" s="78"/>
    </row>
    <row r="145" spans="1:7">
      <c r="A145" s="12" t="s">
        <v>40</v>
      </c>
      <c r="B145" s="12" t="s">
        <v>41</v>
      </c>
      <c r="C145" s="12" t="s">
        <v>42</v>
      </c>
      <c r="D145" s="12" t="s">
        <v>43</v>
      </c>
      <c r="E145" s="13" t="s">
        <v>45</v>
      </c>
      <c r="F145" s="12" t="s">
        <v>46</v>
      </c>
    </row>
    <row r="146" spans="1:7">
      <c r="A146" s="71" t="s">
        <v>9</v>
      </c>
      <c r="B146" s="71" t="s">
        <v>8</v>
      </c>
      <c r="C146" s="71" t="s">
        <v>389</v>
      </c>
      <c r="D146" s="10" t="s">
        <v>380</v>
      </c>
      <c r="E146" s="11">
        <v>40</v>
      </c>
      <c r="F146" s="10">
        <v>13</v>
      </c>
      <c r="G146" s="5">
        <f t="shared" ref="G146:G186" si="15">SUM(E146*F146)</f>
        <v>520</v>
      </c>
    </row>
    <row r="147" spans="1:7">
      <c r="A147" s="71" t="s">
        <v>9</v>
      </c>
      <c r="B147" s="71" t="s">
        <v>8</v>
      </c>
      <c r="C147" s="71" t="s">
        <v>389</v>
      </c>
      <c r="D147" s="10" t="s">
        <v>380</v>
      </c>
      <c r="E147" s="11">
        <v>45</v>
      </c>
      <c r="F147" s="71">
        <v>17</v>
      </c>
      <c r="G147" s="5">
        <f t="shared" si="15"/>
        <v>765</v>
      </c>
    </row>
    <row r="148" spans="1:7">
      <c r="A148" s="71" t="s">
        <v>9</v>
      </c>
      <c r="B148" s="71" t="s">
        <v>8</v>
      </c>
      <c r="C148" s="71" t="s">
        <v>389</v>
      </c>
      <c r="D148" s="10" t="s">
        <v>380</v>
      </c>
      <c r="E148" s="72">
        <v>50</v>
      </c>
      <c r="F148" s="10">
        <v>2</v>
      </c>
      <c r="G148" s="5">
        <f t="shared" si="15"/>
        <v>100</v>
      </c>
    </row>
    <row r="149" spans="1:7">
      <c r="A149" s="71" t="s">
        <v>9</v>
      </c>
      <c r="B149" s="71" t="s">
        <v>8</v>
      </c>
      <c r="C149" s="71" t="s">
        <v>389</v>
      </c>
      <c r="D149" s="10" t="s">
        <v>380</v>
      </c>
      <c r="E149" s="72">
        <v>55</v>
      </c>
      <c r="F149" s="73">
        <v>4</v>
      </c>
      <c r="G149" s="5">
        <f t="shared" si="15"/>
        <v>220</v>
      </c>
    </row>
    <row r="150" spans="1:7">
      <c r="A150" s="71" t="s">
        <v>9</v>
      </c>
      <c r="B150" s="71" t="s">
        <v>8</v>
      </c>
      <c r="C150" s="71" t="s">
        <v>389</v>
      </c>
      <c r="D150" s="10" t="s">
        <v>380</v>
      </c>
      <c r="E150" s="72">
        <v>100</v>
      </c>
      <c r="F150" s="73">
        <v>2</v>
      </c>
      <c r="G150" s="5">
        <f t="shared" si="15"/>
        <v>200</v>
      </c>
    </row>
    <row r="151" spans="1:7">
      <c r="A151" s="71" t="s">
        <v>9</v>
      </c>
      <c r="B151" s="71" t="s">
        <v>8</v>
      </c>
      <c r="C151" s="71" t="s">
        <v>389</v>
      </c>
      <c r="D151" s="10" t="s">
        <v>283</v>
      </c>
      <c r="E151" s="72">
        <v>35</v>
      </c>
      <c r="F151" s="73">
        <v>1</v>
      </c>
      <c r="G151" s="5">
        <f t="shared" si="15"/>
        <v>35</v>
      </c>
    </row>
    <row r="152" spans="1:7">
      <c r="A152" s="71" t="s">
        <v>9</v>
      </c>
      <c r="B152" s="71" t="s">
        <v>8</v>
      </c>
      <c r="C152" s="71" t="s">
        <v>389</v>
      </c>
      <c r="D152" s="10" t="s">
        <v>283</v>
      </c>
      <c r="E152" s="72">
        <v>40</v>
      </c>
      <c r="F152" s="73">
        <v>6</v>
      </c>
      <c r="G152" s="5">
        <f t="shared" si="15"/>
        <v>240</v>
      </c>
    </row>
    <row r="153" spans="1:7">
      <c r="A153" s="71" t="s">
        <v>9</v>
      </c>
      <c r="B153" s="71" t="s">
        <v>8</v>
      </c>
      <c r="C153" s="71" t="s">
        <v>389</v>
      </c>
      <c r="D153" s="10" t="s">
        <v>283</v>
      </c>
      <c r="E153" s="72">
        <v>45</v>
      </c>
      <c r="F153" s="73">
        <v>9</v>
      </c>
      <c r="G153" s="5">
        <f t="shared" si="15"/>
        <v>405</v>
      </c>
    </row>
    <row r="154" spans="1:7">
      <c r="A154" s="71" t="s">
        <v>9</v>
      </c>
      <c r="B154" s="71" t="s">
        <v>8</v>
      </c>
      <c r="C154" s="71" t="s">
        <v>389</v>
      </c>
      <c r="D154" s="10" t="s">
        <v>283</v>
      </c>
      <c r="E154" s="72">
        <v>50</v>
      </c>
      <c r="F154" s="73">
        <v>1</v>
      </c>
      <c r="G154" s="5">
        <f t="shared" si="15"/>
        <v>50</v>
      </c>
    </row>
    <row r="155" spans="1:7">
      <c r="A155" s="71" t="s">
        <v>9</v>
      </c>
      <c r="B155" s="71" t="s">
        <v>8</v>
      </c>
      <c r="C155" s="71" t="s">
        <v>389</v>
      </c>
      <c r="D155" s="10" t="s">
        <v>283</v>
      </c>
      <c r="E155" s="72">
        <v>55</v>
      </c>
      <c r="F155" s="73">
        <v>5</v>
      </c>
      <c r="G155" s="5">
        <f t="shared" si="15"/>
        <v>275</v>
      </c>
    </row>
    <row r="156" spans="1:7">
      <c r="A156" s="71" t="s">
        <v>9</v>
      </c>
      <c r="B156" s="71" t="s">
        <v>8</v>
      </c>
      <c r="C156" s="71" t="s">
        <v>389</v>
      </c>
      <c r="D156" s="10" t="s">
        <v>283</v>
      </c>
      <c r="E156" s="72">
        <v>60</v>
      </c>
      <c r="F156" s="20">
        <v>1</v>
      </c>
      <c r="G156" s="5">
        <f t="shared" si="15"/>
        <v>60</v>
      </c>
    </row>
    <row r="157" spans="1:7">
      <c r="A157" s="71" t="s">
        <v>9</v>
      </c>
      <c r="B157" s="71" t="s">
        <v>8</v>
      </c>
      <c r="C157" s="71" t="s">
        <v>389</v>
      </c>
      <c r="D157" s="10" t="s">
        <v>283</v>
      </c>
      <c r="E157" s="72">
        <v>65</v>
      </c>
      <c r="F157" s="20">
        <v>1</v>
      </c>
      <c r="G157" s="5">
        <f t="shared" si="15"/>
        <v>65</v>
      </c>
    </row>
    <row r="158" spans="1:7">
      <c r="A158" s="71" t="s">
        <v>9</v>
      </c>
      <c r="B158" s="71" t="s">
        <v>8</v>
      </c>
      <c r="C158" s="71" t="s">
        <v>389</v>
      </c>
      <c r="D158" s="10" t="s">
        <v>283</v>
      </c>
      <c r="E158" s="72">
        <v>100</v>
      </c>
      <c r="F158" s="73">
        <v>3</v>
      </c>
      <c r="G158" s="5">
        <f t="shared" si="15"/>
        <v>300</v>
      </c>
    </row>
    <row r="159" spans="1:7">
      <c r="A159" s="71" t="s">
        <v>9</v>
      </c>
      <c r="B159" s="71" t="s">
        <v>8</v>
      </c>
      <c r="C159" s="71" t="s">
        <v>389</v>
      </c>
      <c r="D159" s="10" t="s">
        <v>289</v>
      </c>
      <c r="E159" s="72">
        <v>40</v>
      </c>
      <c r="F159" s="73">
        <v>6</v>
      </c>
      <c r="G159" s="5">
        <f t="shared" si="15"/>
        <v>240</v>
      </c>
    </row>
    <row r="160" spans="1:7">
      <c r="A160" s="71" t="s">
        <v>9</v>
      </c>
      <c r="B160" s="71" t="s">
        <v>8</v>
      </c>
      <c r="C160" s="71" t="s">
        <v>389</v>
      </c>
      <c r="D160" s="10" t="s">
        <v>289</v>
      </c>
      <c r="E160" s="72">
        <v>45</v>
      </c>
      <c r="F160" s="73">
        <v>11</v>
      </c>
      <c r="G160" s="5">
        <f t="shared" si="15"/>
        <v>495</v>
      </c>
    </row>
    <row r="161" spans="1:7">
      <c r="A161" s="71" t="s">
        <v>9</v>
      </c>
      <c r="B161" s="71" t="s">
        <v>8</v>
      </c>
      <c r="C161" s="71" t="s">
        <v>389</v>
      </c>
      <c r="D161" s="10" t="s">
        <v>289</v>
      </c>
      <c r="E161" s="72">
        <v>50</v>
      </c>
      <c r="F161" s="73">
        <v>3</v>
      </c>
      <c r="G161" s="5">
        <f t="shared" si="15"/>
        <v>150</v>
      </c>
    </row>
    <row r="162" spans="1:7">
      <c r="A162" s="71" t="s">
        <v>9</v>
      </c>
      <c r="B162" s="71" t="s">
        <v>8</v>
      </c>
      <c r="C162" s="71" t="s">
        <v>389</v>
      </c>
      <c r="D162" s="10" t="s">
        <v>289</v>
      </c>
      <c r="E162" s="72">
        <v>55</v>
      </c>
      <c r="F162" s="73">
        <v>2</v>
      </c>
      <c r="G162" s="5">
        <f t="shared" si="15"/>
        <v>110</v>
      </c>
    </row>
    <row r="163" spans="1:7">
      <c r="A163" s="71" t="s">
        <v>9</v>
      </c>
      <c r="B163" s="71" t="s">
        <v>8</v>
      </c>
      <c r="C163" s="71" t="s">
        <v>389</v>
      </c>
      <c r="D163" s="10" t="s">
        <v>289</v>
      </c>
      <c r="E163" s="72">
        <v>60</v>
      </c>
      <c r="F163" s="73">
        <v>3</v>
      </c>
      <c r="G163" s="5">
        <f t="shared" si="15"/>
        <v>180</v>
      </c>
    </row>
    <row r="164" spans="1:7">
      <c r="A164" s="71" t="s">
        <v>9</v>
      </c>
      <c r="B164" s="71" t="s">
        <v>8</v>
      </c>
      <c r="C164" s="71" t="s">
        <v>389</v>
      </c>
      <c r="D164" s="10" t="s">
        <v>289</v>
      </c>
      <c r="E164" s="72">
        <v>100</v>
      </c>
      <c r="F164" s="73">
        <v>2</v>
      </c>
      <c r="G164" s="5">
        <f t="shared" si="15"/>
        <v>200</v>
      </c>
    </row>
    <row r="165" spans="1:7">
      <c r="A165" s="71" t="s">
        <v>9</v>
      </c>
      <c r="B165" s="71" t="s">
        <v>8</v>
      </c>
      <c r="C165" s="71" t="s">
        <v>389</v>
      </c>
      <c r="D165" s="10" t="s">
        <v>291</v>
      </c>
      <c r="E165" s="72">
        <v>40</v>
      </c>
      <c r="F165" s="73">
        <v>4</v>
      </c>
      <c r="G165" s="5">
        <f t="shared" si="15"/>
        <v>160</v>
      </c>
    </row>
    <row r="166" spans="1:7">
      <c r="A166" s="71" t="s">
        <v>9</v>
      </c>
      <c r="B166" s="71" t="s">
        <v>8</v>
      </c>
      <c r="C166" s="71" t="s">
        <v>389</v>
      </c>
      <c r="D166" s="10" t="s">
        <v>291</v>
      </c>
      <c r="E166" s="72">
        <v>45</v>
      </c>
      <c r="F166" s="73">
        <v>4</v>
      </c>
      <c r="G166" s="5">
        <f t="shared" si="15"/>
        <v>180</v>
      </c>
    </row>
    <row r="167" spans="1:7">
      <c r="A167" s="71" t="s">
        <v>9</v>
      </c>
      <c r="B167" s="71" t="s">
        <v>8</v>
      </c>
      <c r="C167" s="71" t="s">
        <v>389</v>
      </c>
      <c r="D167" s="10" t="s">
        <v>291</v>
      </c>
      <c r="E167" s="72">
        <v>50</v>
      </c>
      <c r="F167" s="73">
        <v>1</v>
      </c>
      <c r="G167" s="5">
        <f t="shared" si="15"/>
        <v>50</v>
      </c>
    </row>
    <row r="168" spans="1:7">
      <c r="A168" s="71" t="s">
        <v>9</v>
      </c>
      <c r="B168" s="71" t="s">
        <v>8</v>
      </c>
      <c r="C168" s="71" t="s">
        <v>389</v>
      </c>
      <c r="D168" s="10" t="s">
        <v>291</v>
      </c>
      <c r="E168" s="72">
        <v>55</v>
      </c>
      <c r="F168" s="73">
        <v>2</v>
      </c>
      <c r="G168" s="5">
        <f t="shared" si="15"/>
        <v>110</v>
      </c>
    </row>
    <row r="169" spans="1:7">
      <c r="A169" s="71" t="s">
        <v>9</v>
      </c>
      <c r="B169" s="71" t="s">
        <v>8</v>
      </c>
      <c r="C169" s="71" t="s">
        <v>389</v>
      </c>
      <c r="D169" s="10" t="s">
        <v>291</v>
      </c>
      <c r="E169" s="72">
        <v>60</v>
      </c>
      <c r="F169" s="73">
        <v>1</v>
      </c>
      <c r="G169" s="5">
        <f t="shared" si="15"/>
        <v>60</v>
      </c>
    </row>
    <row r="170" spans="1:7">
      <c r="A170" s="71" t="s">
        <v>9</v>
      </c>
      <c r="B170" s="71" t="s">
        <v>8</v>
      </c>
      <c r="C170" s="71" t="s">
        <v>389</v>
      </c>
      <c r="D170" s="10" t="s">
        <v>291</v>
      </c>
      <c r="E170" s="72">
        <v>70</v>
      </c>
      <c r="F170" s="73">
        <v>1</v>
      </c>
      <c r="G170" s="5">
        <f t="shared" si="15"/>
        <v>70</v>
      </c>
    </row>
    <row r="171" spans="1:7">
      <c r="A171" s="71" t="s">
        <v>9</v>
      </c>
      <c r="B171" s="71" t="s">
        <v>8</v>
      </c>
      <c r="C171" s="71" t="s">
        <v>389</v>
      </c>
      <c r="D171" s="10" t="s">
        <v>291</v>
      </c>
      <c r="E171" s="72">
        <v>100</v>
      </c>
      <c r="F171" s="73">
        <v>2</v>
      </c>
      <c r="G171" s="5">
        <f t="shared" si="15"/>
        <v>200</v>
      </c>
    </row>
    <row r="172" spans="1:7">
      <c r="A172" s="71" t="s">
        <v>9</v>
      </c>
      <c r="B172" s="71" t="s">
        <v>8</v>
      </c>
      <c r="C172" s="71" t="s">
        <v>389</v>
      </c>
      <c r="D172" s="10" t="s">
        <v>293</v>
      </c>
      <c r="E172" s="72">
        <v>40</v>
      </c>
      <c r="F172" s="73">
        <v>11</v>
      </c>
      <c r="G172" s="5">
        <f t="shared" si="15"/>
        <v>440</v>
      </c>
    </row>
    <row r="173" spans="1:7">
      <c r="A173" s="71" t="s">
        <v>9</v>
      </c>
      <c r="B173" s="71" t="s">
        <v>8</v>
      </c>
      <c r="C173" s="71" t="s">
        <v>389</v>
      </c>
      <c r="D173" s="10" t="s">
        <v>293</v>
      </c>
      <c r="E173" s="72">
        <v>45</v>
      </c>
      <c r="F173" s="10">
        <v>12</v>
      </c>
      <c r="G173" s="5">
        <f t="shared" si="15"/>
        <v>540</v>
      </c>
    </row>
    <row r="174" spans="1:7">
      <c r="A174" s="71" t="s">
        <v>9</v>
      </c>
      <c r="B174" s="71" t="s">
        <v>8</v>
      </c>
      <c r="C174" s="71" t="s">
        <v>389</v>
      </c>
      <c r="D174" s="10" t="s">
        <v>293</v>
      </c>
      <c r="E174" s="72">
        <v>50</v>
      </c>
      <c r="F174" s="71">
        <v>2</v>
      </c>
      <c r="G174" s="5">
        <f t="shared" si="15"/>
        <v>100</v>
      </c>
    </row>
    <row r="175" spans="1:7">
      <c r="A175" s="71" t="s">
        <v>9</v>
      </c>
      <c r="B175" s="71" t="s">
        <v>8</v>
      </c>
      <c r="C175" s="71" t="s">
        <v>389</v>
      </c>
      <c r="D175" s="10" t="s">
        <v>293</v>
      </c>
      <c r="E175" s="72">
        <v>55</v>
      </c>
      <c r="F175" s="10">
        <v>2</v>
      </c>
      <c r="G175" s="5">
        <f t="shared" si="15"/>
        <v>110</v>
      </c>
    </row>
    <row r="176" spans="1:7">
      <c r="A176" s="71" t="s">
        <v>9</v>
      </c>
      <c r="B176" s="71" t="s">
        <v>8</v>
      </c>
      <c r="C176" s="71" t="s">
        <v>389</v>
      </c>
      <c r="D176" s="10" t="s">
        <v>293</v>
      </c>
      <c r="E176" s="72">
        <v>60</v>
      </c>
      <c r="F176" s="71">
        <v>3</v>
      </c>
      <c r="G176" s="5">
        <f t="shared" si="15"/>
        <v>180</v>
      </c>
    </row>
    <row r="177" spans="1:7">
      <c r="A177" s="71" t="s">
        <v>9</v>
      </c>
      <c r="B177" s="71" t="s">
        <v>8</v>
      </c>
      <c r="C177" s="71" t="s">
        <v>389</v>
      </c>
      <c r="D177" s="10" t="s">
        <v>293</v>
      </c>
      <c r="E177" s="72">
        <v>100</v>
      </c>
      <c r="F177" s="10">
        <v>2</v>
      </c>
      <c r="G177" s="5">
        <f t="shared" si="15"/>
        <v>200</v>
      </c>
    </row>
    <row r="178" spans="1:7">
      <c r="A178" s="71" t="s">
        <v>9</v>
      </c>
      <c r="B178" s="71" t="s">
        <v>8</v>
      </c>
      <c r="C178" s="71" t="s">
        <v>389</v>
      </c>
      <c r="D178" s="10" t="s">
        <v>390</v>
      </c>
      <c r="E178" s="72">
        <v>100</v>
      </c>
      <c r="F178" s="73">
        <v>4</v>
      </c>
      <c r="G178" s="5">
        <f t="shared" si="15"/>
        <v>400</v>
      </c>
    </row>
    <row r="179" spans="1:7">
      <c r="A179" s="71" t="s">
        <v>9</v>
      </c>
      <c r="B179" s="71" t="s">
        <v>8</v>
      </c>
      <c r="C179" s="71" t="s">
        <v>389</v>
      </c>
      <c r="D179" s="10" t="s">
        <v>391</v>
      </c>
      <c r="E179" s="72">
        <v>40</v>
      </c>
      <c r="F179" s="73">
        <v>3</v>
      </c>
      <c r="G179" s="5">
        <f t="shared" si="15"/>
        <v>120</v>
      </c>
    </row>
    <row r="180" spans="1:7">
      <c r="A180" s="71" t="s">
        <v>9</v>
      </c>
      <c r="B180" s="71" t="s">
        <v>8</v>
      </c>
      <c r="C180" s="71" t="s">
        <v>389</v>
      </c>
      <c r="D180" s="10" t="s">
        <v>391</v>
      </c>
      <c r="E180" s="72">
        <v>100</v>
      </c>
      <c r="F180" s="73">
        <v>4</v>
      </c>
      <c r="G180" s="5">
        <f t="shared" si="15"/>
        <v>400</v>
      </c>
    </row>
    <row r="181" spans="1:7">
      <c r="A181" s="71" t="s">
        <v>9</v>
      </c>
      <c r="B181" s="71" t="s">
        <v>8</v>
      </c>
      <c r="C181" s="71" t="s">
        <v>389</v>
      </c>
      <c r="D181" s="10" t="s">
        <v>392</v>
      </c>
      <c r="E181" s="72">
        <v>40</v>
      </c>
      <c r="F181" s="73">
        <v>1</v>
      </c>
      <c r="G181" s="5">
        <f t="shared" si="15"/>
        <v>40</v>
      </c>
    </row>
    <row r="182" spans="1:7">
      <c r="A182" s="71" t="s">
        <v>9</v>
      </c>
      <c r="B182" s="71" t="s">
        <v>8</v>
      </c>
      <c r="C182" s="71" t="s">
        <v>389</v>
      </c>
      <c r="D182" s="10" t="s">
        <v>392</v>
      </c>
      <c r="E182" s="72">
        <v>100</v>
      </c>
      <c r="F182" s="73">
        <v>3</v>
      </c>
      <c r="G182" s="5">
        <f t="shared" si="15"/>
        <v>300</v>
      </c>
    </row>
    <row r="183" spans="1:7">
      <c r="A183" s="71" t="s">
        <v>9</v>
      </c>
      <c r="B183" s="71" t="s">
        <v>8</v>
      </c>
      <c r="C183" s="71" t="s">
        <v>396</v>
      </c>
      <c r="D183" s="10" t="s">
        <v>390</v>
      </c>
      <c r="E183" s="72">
        <v>85</v>
      </c>
      <c r="F183" s="73">
        <v>1</v>
      </c>
      <c r="G183" s="5">
        <f t="shared" si="15"/>
        <v>85</v>
      </c>
    </row>
    <row r="184" spans="1:7">
      <c r="A184" s="71" t="s">
        <v>9</v>
      </c>
      <c r="B184" s="71" t="s">
        <v>8</v>
      </c>
      <c r="C184" s="71" t="s">
        <v>397</v>
      </c>
      <c r="D184" s="10" t="s">
        <v>380</v>
      </c>
      <c r="E184" s="72">
        <v>130</v>
      </c>
      <c r="F184" s="73">
        <v>1</v>
      </c>
      <c r="G184" s="5">
        <f t="shared" si="15"/>
        <v>130</v>
      </c>
    </row>
    <row r="185" spans="1:7">
      <c r="A185" s="71" t="s">
        <v>9</v>
      </c>
      <c r="B185" s="71" t="s">
        <v>8</v>
      </c>
      <c r="C185" s="71" t="s">
        <v>397</v>
      </c>
      <c r="D185" s="10" t="s">
        <v>289</v>
      </c>
      <c r="E185" s="72">
        <v>130</v>
      </c>
      <c r="F185" s="73">
        <v>1</v>
      </c>
      <c r="G185" s="5">
        <f t="shared" si="15"/>
        <v>130</v>
      </c>
    </row>
    <row r="186" spans="1:7">
      <c r="A186" s="71" t="s">
        <v>9</v>
      </c>
      <c r="B186" s="71" t="s">
        <v>8</v>
      </c>
      <c r="C186" s="71" t="s">
        <v>398</v>
      </c>
      <c r="D186" s="10" t="s">
        <v>293</v>
      </c>
      <c r="E186" s="72">
        <v>100</v>
      </c>
      <c r="F186" s="73">
        <v>1</v>
      </c>
      <c r="G186" s="5">
        <f t="shared" si="15"/>
        <v>100</v>
      </c>
    </row>
    <row r="189" spans="1:7">
      <c r="A189" s="12" t="s">
        <v>40</v>
      </c>
      <c r="B189" s="12" t="s">
        <v>41</v>
      </c>
      <c r="C189" s="12" t="s">
        <v>42</v>
      </c>
      <c r="D189" s="12" t="s">
        <v>43</v>
      </c>
      <c r="E189" s="13" t="s">
        <v>45</v>
      </c>
      <c r="F189" s="12" t="s">
        <v>46</v>
      </c>
    </row>
    <row r="190" spans="1:7">
      <c r="A190" s="71" t="s">
        <v>9</v>
      </c>
      <c r="B190" s="71" t="s">
        <v>8</v>
      </c>
      <c r="C190" s="71" t="s">
        <v>399</v>
      </c>
      <c r="D190" s="10" t="s">
        <v>380</v>
      </c>
      <c r="E190" s="11">
        <v>50</v>
      </c>
      <c r="F190" s="10">
        <v>1</v>
      </c>
      <c r="G190" s="5">
        <f t="shared" ref="G190:G229" si="16">SUM(E190*F190)</f>
        <v>50</v>
      </c>
    </row>
    <row r="191" spans="1:7">
      <c r="A191" s="71" t="s">
        <v>9</v>
      </c>
      <c r="B191" s="71" t="s">
        <v>8</v>
      </c>
      <c r="C191" s="71" t="s">
        <v>399</v>
      </c>
      <c r="D191" s="10" t="s">
        <v>380</v>
      </c>
      <c r="E191" s="11">
        <v>60</v>
      </c>
      <c r="F191" s="71">
        <v>2</v>
      </c>
      <c r="G191" s="5">
        <f t="shared" si="16"/>
        <v>120</v>
      </c>
    </row>
    <row r="192" spans="1:7">
      <c r="A192" s="71" t="s">
        <v>9</v>
      </c>
      <c r="B192" s="71" t="s">
        <v>8</v>
      </c>
      <c r="C192" s="71" t="s">
        <v>399</v>
      </c>
      <c r="D192" s="10" t="s">
        <v>283</v>
      </c>
      <c r="E192" s="72">
        <v>60</v>
      </c>
      <c r="F192" s="10">
        <v>1</v>
      </c>
      <c r="G192" s="5">
        <f t="shared" si="16"/>
        <v>60</v>
      </c>
    </row>
    <row r="193" spans="1:7">
      <c r="A193" s="71" t="s">
        <v>9</v>
      </c>
      <c r="B193" s="71" t="s">
        <v>8</v>
      </c>
      <c r="C193" s="71" t="s">
        <v>399</v>
      </c>
      <c r="D193" s="10" t="s">
        <v>289</v>
      </c>
      <c r="E193" s="72">
        <v>50</v>
      </c>
      <c r="F193" s="73">
        <v>1</v>
      </c>
      <c r="G193" s="5">
        <f t="shared" si="16"/>
        <v>50</v>
      </c>
    </row>
    <row r="194" spans="1:7">
      <c r="A194" s="71" t="s">
        <v>9</v>
      </c>
      <c r="B194" s="71" t="s">
        <v>8</v>
      </c>
      <c r="C194" s="71" t="s">
        <v>399</v>
      </c>
      <c r="D194" s="10" t="s">
        <v>291</v>
      </c>
      <c r="E194" s="72">
        <v>60</v>
      </c>
      <c r="F194" s="73">
        <v>1</v>
      </c>
      <c r="G194" s="5">
        <f t="shared" si="16"/>
        <v>60</v>
      </c>
    </row>
    <row r="195" spans="1:7">
      <c r="A195" s="71" t="s">
        <v>9</v>
      </c>
      <c r="B195" s="71" t="s">
        <v>8</v>
      </c>
      <c r="C195" s="71" t="s">
        <v>399</v>
      </c>
      <c r="D195" s="10" t="s">
        <v>291</v>
      </c>
      <c r="E195" s="72">
        <v>95</v>
      </c>
      <c r="F195" s="73">
        <v>1</v>
      </c>
      <c r="G195" s="5">
        <f t="shared" si="16"/>
        <v>95</v>
      </c>
    </row>
    <row r="196" spans="1:7">
      <c r="A196" s="71" t="s">
        <v>9</v>
      </c>
      <c r="B196" s="71" t="s">
        <v>8</v>
      </c>
      <c r="C196" s="71" t="s">
        <v>399</v>
      </c>
      <c r="D196" s="10" t="s">
        <v>293</v>
      </c>
      <c r="E196" s="72">
        <v>50</v>
      </c>
      <c r="F196" s="73">
        <v>1</v>
      </c>
      <c r="G196" s="5">
        <f t="shared" si="16"/>
        <v>50</v>
      </c>
    </row>
    <row r="197" spans="1:7">
      <c r="A197" s="71" t="s">
        <v>9</v>
      </c>
      <c r="B197" s="71" t="s">
        <v>8</v>
      </c>
      <c r="C197" s="71" t="s">
        <v>399</v>
      </c>
      <c r="D197" s="10" t="s">
        <v>293</v>
      </c>
      <c r="E197" s="72">
        <v>60</v>
      </c>
      <c r="F197" s="73">
        <v>1</v>
      </c>
      <c r="G197" s="5">
        <f t="shared" si="16"/>
        <v>60</v>
      </c>
    </row>
    <row r="198" spans="1:7">
      <c r="A198" s="71" t="s">
        <v>9</v>
      </c>
      <c r="B198" s="71" t="s">
        <v>8</v>
      </c>
      <c r="C198" s="71" t="s">
        <v>399</v>
      </c>
      <c r="D198" s="10" t="s">
        <v>293</v>
      </c>
      <c r="E198" s="72">
        <v>95</v>
      </c>
      <c r="F198" s="73">
        <v>1</v>
      </c>
      <c r="G198" s="5">
        <f t="shared" si="16"/>
        <v>95</v>
      </c>
    </row>
    <row r="199" spans="1:7">
      <c r="A199" s="71" t="s">
        <v>9</v>
      </c>
      <c r="B199" s="71" t="s">
        <v>8</v>
      </c>
      <c r="C199" s="71" t="s">
        <v>400</v>
      </c>
      <c r="D199" s="10" t="s">
        <v>283</v>
      </c>
      <c r="E199" s="72">
        <v>120</v>
      </c>
      <c r="F199" s="73">
        <v>1</v>
      </c>
      <c r="G199" s="5">
        <f t="shared" si="16"/>
        <v>120</v>
      </c>
    </row>
    <row r="200" spans="1:7">
      <c r="A200" s="71" t="s">
        <v>9</v>
      </c>
      <c r="B200" s="71" t="s">
        <v>8</v>
      </c>
      <c r="C200" s="71" t="s">
        <v>400</v>
      </c>
      <c r="D200" s="10" t="s">
        <v>293</v>
      </c>
      <c r="E200" s="72">
        <v>50</v>
      </c>
      <c r="F200" s="73">
        <v>1</v>
      </c>
      <c r="G200" s="5">
        <f t="shared" si="16"/>
        <v>50</v>
      </c>
    </row>
    <row r="201" spans="1:7">
      <c r="A201" s="71" t="s">
        <v>9</v>
      </c>
      <c r="B201" s="71" t="s">
        <v>8</v>
      </c>
      <c r="C201" s="71" t="s">
        <v>401</v>
      </c>
      <c r="D201" s="10" t="s">
        <v>380</v>
      </c>
      <c r="E201" s="72">
        <v>75</v>
      </c>
      <c r="F201" s="73">
        <v>1</v>
      </c>
      <c r="G201" s="5">
        <f t="shared" si="16"/>
        <v>75</v>
      </c>
    </row>
    <row r="202" spans="1:7">
      <c r="A202" s="71" t="s">
        <v>9</v>
      </c>
      <c r="B202" s="71" t="s">
        <v>8</v>
      </c>
      <c r="C202" s="71" t="s">
        <v>394</v>
      </c>
      <c r="D202" s="10" t="s">
        <v>380</v>
      </c>
      <c r="E202" s="72">
        <v>50</v>
      </c>
      <c r="F202" s="73">
        <v>1</v>
      </c>
      <c r="G202" s="5">
        <f t="shared" si="16"/>
        <v>50</v>
      </c>
    </row>
    <row r="203" spans="1:7">
      <c r="A203" s="71" t="s">
        <v>9</v>
      </c>
      <c r="B203" s="71" t="s">
        <v>8</v>
      </c>
      <c r="C203" s="71" t="s">
        <v>394</v>
      </c>
      <c r="D203" s="10" t="s">
        <v>289</v>
      </c>
      <c r="E203" s="72">
        <v>40</v>
      </c>
      <c r="F203" s="73">
        <v>1</v>
      </c>
      <c r="G203" s="5">
        <f t="shared" si="16"/>
        <v>40</v>
      </c>
    </row>
    <row r="204" spans="1:7">
      <c r="A204" s="71" t="s">
        <v>9</v>
      </c>
      <c r="B204" s="71" t="s">
        <v>8</v>
      </c>
      <c r="C204" s="71" t="s">
        <v>394</v>
      </c>
      <c r="D204" s="10" t="s">
        <v>291</v>
      </c>
      <c r="E204" s="72">
        <v>50</v>
      </c>
      <c r="F204" s="73">
        <v>1</v>
      </c>
      <c r="G204" s="5">
        <f t="shared" si="16"/>
        <v>50</v>
      </c>
    </row>
    <row r="205" spans="1:7">
      <c r="A205" s="71" t="s">
        <v>9</v>
      </c>
      <c r="B205" s="71" t="s">
        <v>8</v>
      </c>
      <c r="C205" s="71" t="s">
        <v>394</v>
      </c>
      <c r="D205" s="10" t="s">
        <v>293</v>
      </c>
      <c r="E205" s="72">
        <v>45</v>
      </c>
      <c r="F205" s="73">
        <v>1</v>
      </c>
      <c r="G205" s="5">
        <f t="shared" si="16"/>
        <v>45</v>
      </c>
    </row>
    <row r="206" spans="1:7">
      <c r="A206" s="71" t="s">
        <v>9</v>
      </c>
      <c r="B206" s="71" t="s">
        <v>8</v>
      </c>
      <c r="C206" s="71" t="s">
        <v>402</v>
      </c>
      <c r="D206" s="10" t="s">
        <v>380</v>
      </c>
      <c r="E206" s="72">
        <v>45</v>
      </c>
      <c r="F206" s="73">
        <v>2</v>
      </c>
      <c r="G206" s="5">
        <f t="shared" si="16"/>
        <v>90</v>
      </c>
    </row>
    <row r="207" spans="1:7">
      <c r="A207" s="71" t="s">
        <v>9</v>
      </c>
      <c r="B207" s="71" t="s">
        <v>8</v>
      </c>
      <c r="C207" s="71" t="s">
        <v>402</v>
      </c>
      <c r="D207" s="10" t="s">
        <v>283</v>
      </c>
      <c r="E207" s="72">
        <v>45</v>
      </c>
      <c r="F207" s="73">
        <v>1</v>
      </c>
      <c r="G207" s="5">
        <f t="shared" si="16"/>
        <v>45</v>
      </c>
    </row>
    <row r="208" spans="1:7">
      <c r="A208" s="71" t="s">
        <v>9</v>
      </c>
      <c r="B208" s="71" t="s">
        <v>8</v>
      </c>
      <c r="C208" s="71" t="s">
        <v>402</v>
      </c>
      <c r="D208" s="10" t="s">
        <v>289</v>
      </c>
      <c r="E208" s="72">
        <v>45</v>
      </c>
      <c r="F208" s="73">
        <v>1</v>
      </c>
      <c r="G208" s="5">
        <f t="shared" si="16"/>
        <v>45</v>
      </c>
    </row>
    <row r="209" spans="1:7">
      <c r="A209" s="71" t="s">
        <v>9</v>
      </c>
      <c r="B209" s="71" t="s">
        <v>8</v>
      </c>
      <c r="C209" s="71" t="s">
        <v>402</v>
      </c>
      <c r="D209" s="10" t="s">
        <v>289</v>
      </c>
      <c r="E209" s="72">
        <v>60</v>
      </c>
      <c r="F209" s="73">
        <v>1</v>
      </c>
      <c r="G209" s="5">
        <f t="shared" si="16"/>
        <v>60</v>
      </c>
    </row>
    <row r="210" spans="1:7">
      <c r="A210" s="71" t="s">
        <v>9</v>
      </c>
      <c r="B210" s="71" t="s">
        <v>8</v>
      </c>
      <c r="C210" s="71" t="s">
        <v>402</v>
      </c>
      <c r="D210" s="10" t="s">
        <v>289</v>
      </c>
      <c r="E210" s="72">
        <v>90</v>
      </c>
      <c r="F210" s="73">
        <v>1</v>
      </c>
      <c r="G210" s="5">
        <f t="shared" si="16"/>
        <v>90</v>
      </c>
    </row>
    <row r="211" spans="1:7">
      <c r="A211" s="71" t="s">
        <v>9</v>
      </c>
      <c r="B211" s="71" t="s">
        <v>8</v>
      </c>
      <c r="C211" s="71" t="s">
        <v>402</v>
      </c>
      <c r="D211" s="10" t="s">
        <v>289</v>
      </c>
      <c r="E211" s="72">
        <v>100</v>
      </c>
      <c r="F211" s="73">
        <v>2</v>
      </c>
      <c r="G211" s="5">
        <f t="shared" si="16"/>
        <v>200</v>
      </c>
    </row>
    <row r="212" spans="1:7">
      <c r="A212" s="71" t="s">
        <v>9</v>
      </c>
      <c r="B212" s="71" t="s">
        <v>8</v>
      </c>
      <c r="C212" s="71" t="s">
        <v>402</v>
      </c>
      <c r="D212" s="10" t="s">
        <v>293</v>
      </c>
      <c r="E212" s="72">
        <v>45</v>
      </c>
      <c r="F212" s="73">
        <v>2</v>
      </c>
      <c r="G212" s="5">
        <f t="shared" si="16"/>
        <v>90</v>
      </c>
    </row>
    <row r="213" spans="1:7">
      <c r="A213" s="71" t="s">
        <v>9</v>
      </c>
      <c r="B213" s="71" t="s">
        <v>8</v>
      </c>
      <c r="C213" s="71" t="s">
        <v>402</v>
      </c>
      <c r="D213" s="10" t="s">
        <v>293</v>
      </c>
      <c r="E213" s="72">
        <v>90</v>
      </c>
      <c r="F213" s="73">
        <v>1</v>
      </c>
      <c r="G213" s="5">
        <f t="shared" si="16"/>
        <v>90</v>
      </c>
    </row>
    <row r="214" spans="1:7">
      <c r="A214" s="71" t="s">
        <v>9</v>
      </c>
      <c r="B214" s="71" t="s">
        <v>8</v>
      </c>
      <c r="C214" s="71" t="s">
        <v>402</v>
      </c>
      <c r="D214" s="10" t="s">
        <v>392</v>
      </c>
      <c r="E214" s="72">
        <v>40</v>
      </c>
      <c r="F214" s="73">
        <v>1</v>
      </c>
      <c r="G214" s="5">
        <f t="shared" si="16"/>
        <v>40</v>
      </c>
    </row>
    <row r="215" spans="1:7">
      <c r="A215" s="71" t="s">
        <v>9</v>
      </c>
      <c r="B215" s="71" t="s">
        <v>8</v>
      </c>
      <c r="C215" s="71" t="s">
        <v>403</v>
      </c>
      <c r="D215" s="10" t="s">
        <v>283</v>
      </c>
      <c r="E215" s="72">
        <v>100</v>
      </c>
      <c r="F215" s="73">
        <v>1</v>
      </c>
      <c r="G215" s="5">
        <f t="shared" si="16"/>
        <v>100</v>
      </c>
    </row>
    <row r="216" spans="1:7">
      <c r="A216" s="71" t="s">
        <v>9</v>
      </c>
      <c r="B216" s="71" t="s">
        <v>8</v>
      </c>
      <c r="C216" s="71" t="s">
        <v>403</v>
      </c>
      <c r="D216" s="10" t="s">
        <v>291</v>
      </c>
      <c r="E216" s="72">
        <v>100</v>
      </c>
      <c r="F216" s="73">
        <v>8</v>
      </c>
      <c r="G216" s="5">
        <f t="shared" si="16"/>
        <v>800</v>
      </c>
    </row>
    <row r="217" spans="1:7">
      <c r="A217" s="71" t="s">
        <v>9</v>
      </c>
      <c r="B217" s="71" t="s">
        <v>8</v>
      </c>
      <c r="C217" s="71" t="s">
        <v>403</v>
      </c>
      <c r="D217" s="10" t="s">
        <v>293</v>
      </c>
      <c r="E217" s="72">
        <v>100</v>
      </c>
      <c r="F217" s="73">
        <v>15</v>
      </c>
      <c r="G217" s="5">
        <f t="shared" si="16"/>
        <v>1500</v>
      </c>
    </row>
    <row r="218" spans="1:7">
      <c r="A218" s="71" t="s">
        <v>9</v>
      </c>
      <c r="B218" s="71" t="s">
        <v>8</v>
      </c>
      <c r="C218" s="71" t="s">
        <v>403</v>
      </c>
      <c r="D218" s="10" t="s">
        <v>293</v>
      </c>
      <c r="E218" s="72">
        <v>150</v>
      </c>
      <c r="F218" s="73">
        <v>1</v>
      </c>
      <c r="G218" s="5">
        <f t="shared" si="16"/>
        <v>150</v>
      </c>
    </row>
    <row r="219" spans="1:7">
      <c r="A219" s="71" t="s">
        <v>9</v>
      </c>
      <c r="B219" s="71" t="s">
        <v>8</v>
      </c>
      <c r="C219" s="71" t="s">
        <v>404</v>
      </c>
      <c r="D219" s="10" t="s">
        <v>380</v>
      </c>
      <c r="E219" s="72">
        <v>35</v>
      </c>
      <c r="F219" s="73">
        <v>19</v>
      </c>
      <c r="G219" s="5">
        <f t="shared" si="16"/>
        <v>665</v>
      </c>
    </row>
    <row r="220" spans="1:7">
      <c r="A220" s="71" t="s">
        <v>9</v>
      </c>
      <c r="B220" s="71" t="s">
        <v>8</v>
      </c>
      <c r="C220" s="71" t="s">
        <v>404</v>
      </c>
      <c r="D220" s="10" t="s">
        <v>283</v>
      </c>
      <c r="E220" s="72">
        <v>28</v>
      </c>
      <c r="F220" s="73">
        <v>3</v>
      </c>
      <c r="G220" s="5">
        <f t="shared" si="16"/>
        <v>84</v>
      </c>
    </row>
    <row r="221" spans="1:7">
      <c r="A221" s="71" t="s">
        <v>9</v>
      </c>
      <c r="B221" s="71" t="s">
        <v>8</v>
      </c>
      <c r="C221" s="71" t="s">
        <v>404</v>
      </c>
      <c r="D221" s="10" t="s">
        <v>283</v>
      </c>
      <c r="E221" s="72">
        <v>35</v>
      </c>
      <c r="F221" s="73">
        <v>10</v>
      </c>
      <c r="G221" s="5">
        <f t="shared" si="16"/>
        <v>350</v>
      </c>
    </row>
    <row r="222" spans="1:7">
      <c r="A222" s="71" t="s">
        <v>9</v>
      </c>
      <c r="B222" s="71" t="s">
        <v>8</v>
      </c>
      <c r="C222" s="71" t="s">
        <v>404</v>
      </c>
      <c r="D222" s="10" t="s">
        <v>289</v>
      </c>
      <c r="E222" s="72">
        <v>28</v>
      </c>
      <c r="F222" s="73">
        <v>5</v>
      </c>
      <c r="G222" s="5">
        <f t="shared" si="16"/>
        <v>140</v>
      </c>
    </row>
    <row r="223" spans="1:7">
      <c r="A223" s="71" t="s">
        <v>9</v>
      </c>
      <c r="B223" s="71" t="s">
        <v>8</v>
      </c>
      <c r="C223" s="71" t="s">
        <v>404</v>
      </c>
      <c r="D223" s="10" t="s">
        <v>289</v>
      </c>
      <c r="E223" s="72">
        <v>35</v>
      </c>
      <c r="F223" s="73">
        <v>12</v>
      </c>
      <c r="G223" s="5">
        <f t="shared" si="16"/>
        <v>420</v>
      </c>
    </row>
    <row r="224" spans="1:7">
      <c r="A224" s="71" t="s">
        <v>9</v>
      </c>
      <c r="B224" s="71" t="s">
        <v>8</v>
      </c>
      <c r="C224" s="71" t="s">
        <v>404</v>
      </c>
      <c r="D224" s="10" t="s">
        <v>291</v>
      </c>
      <c r="E224" s="72">
        <v>28</v>
      </c>
      <c r="F224" s="73">
        <v>3</v>
      </c>
      <c r="G224" s="5">
        <f t="shared" si="16"/>
        <v>84</v>
      </c>
    </row>
    <row r="225" spans="1:7">
      <c r="A225" s="71" t="s">
        <v>9</v>
      </c>
      <c r="B225" s="71" t="s">
        <v>8</v>
      </c>
      <c r="C225" s="71" t="s">
        <v>404</v>
      </c>
      <c r="D225" s="10" t="s">
        <v>291</v>
      </c>
      <c r="E225" s="72">
        <v>35</v>
      </c>
      <c r="F225" s="73">
        <v>3</v>
      </c>
      <c r="G225" s="5">
        <f t="shared" si="16"/>
        <v>105</v>
      </c>
    </row>
    <row r="226" spans="1:7">
      <c r="A226" s="71" t="s">
        <v>9</v>
      </c>
      <c r="B226" s="71" t="s">
        <v>8</v>
      </c>
      <c r="C226" s="71" t="s">
        <v>404</v>
      </c>
      <c r="D226" s="10" t="s">
        <v>293</v>
      </c>
      <c r="E226" s="72">
        <v>28</v>
      </c>
      <c r="F226" s="73">
        <v>17</v>
      </c>
      <c r="G226" s="5">
        <f t="shared" si="16"/>
        <v>476</v>
      </c>
    </row>
    <row r="227" spans="1:7">
      <c r="A227" s="71" t="s">
        <v>9</v>
      </c>
      <c r="B227" s="71" t="s">
        <v>8</v>
      </c>
      <c r="C227" s="71" t="s">
        <v>404</v>
      </c>
      <c r="D227" s="10" t="s">
        <v>293</v>
      </c>
      <c r="E227" s="72">
        <v>30</v>
      </c>
      <c r="F227" s="73">
        <v>5</v>
      </c>
      <c r="G227" s="5">
        <f t="shared" si="16"/>
        <v>150</v>
      </c>
    </row>
    <row r="228" spans="1:7">
      <c r="A228" s="71" t="s">
        <v>9</v>
      </c>
      <c r="B228" s="71" t="s">
        <v>8</v>
      </c>
      <c r="C228" s="71" t="s">
        <v>404</v>
      </c>
      <c r="D228" s="10" t="s">
        <v>293</v>
      </c>
      <c r="E228" s="72">
        <v>35</v>
      </c>
      <c r="F228" s="73">
        <v>7</v>
      </c>
      <c r="G228" s="5">
        <f t="shared" si="16"/>
        <v>245</v>
      </c>
    </row>
    <row r="229" spans="1:7">
      <c r="A229" s="71" t="s">
        <v>9</v>
      </c>
      <c r="B229" s="71" t="s">
        <v>8</v>
      </c>
      <c r="C229" s="71" t="s">
        <v>384</v>
      </c>
      <c r="D229" s="10" t="s">
        <v>289</v>
      </c>
      <c r="E229" s="72">
        <v>75</v>
      </c>
      <c r="F229" s="73">
        <v>1</v>
      </c>
      <c r="G229" s="5">
        <f t="shared" si="16"/>
        <v>75</v>
      </c>
    </row>
    <row r="230" spans="1:7">
      <c r="A230" s="78"/>
      <c r="B230" s="78"/>
      <c r="C230" s="78"/>
      <c r="D230" s="9"/>
      <c r="E230" s="80"/>
      <c r="F230" s="76"/>
    </row>
    <row r="232" spans="1:7">
      <c r="A232" s="12" t="s">
        <v>40</v>
      </c>
      <c r="B232" s="12" t="s">
        <v>41</v>
      </c>
      <c r="C232" s="12" t="s">
        <v>42</v>
      </c>
      <c r="D232" s="12" t="s">
        <v>43</v>
      </c>
      <c r="E232" s="13" t="s">
        <v>45</v>
      </c>
      <c r="F232" s="12" t="s">
        <v>46</v>
      </c>
    </row>
    <row r="233" spans="1:7">
      <c r="A233" s="71" t="s">
        <v>9</v>
      </c>
      <c r="B233" s="71" t="s">
        <v>7</v>
      </c>
      <c r="C233" s="71" t="s">
        <v>395</v>
      </c>
      <c r="D233" s="10" t="s">
        <v>297</v>
      </c>
      <c r="E233" s="11">
        <v>55</v>
      </c>
      <c r="F233" s="10">
        <v>1</v>
      </c>
      <c r="G233" s="5">
        <f t="shared" ref="G233:G243" si="17">SUM(E233*F233)</f>
        <v>55</v>
      </c>
    </row>
    <row r="234" spans="1:7">
      <c r="A234" s="71" t="s">
        <v>9</v>
      </c>
      <c r="B234" s="71" t="s">
        <v>7</v>
      </c>
      <c r="C234" s="71" t="s">
        <v>405</v>
      </c>
      <c r="D234" s="10" t="s">
        <v>283</v>
      </c>
      <c r="E234" s="11">
        <v>400</v>
      </c>
      <c r="F234" s="71">
        <v>1</v>
      </c>
      <c r="G234" s="5">
        <f t="shared" si="17"/>
        <v>400</v>
      </c>
    </row>
    <row r="235" spans="1:7">
      <c r="A235" s="71" t="s">
        <v>9</v>
      </c>
      <c r="B235" s="71" t="s">
        <v>7</v>
      </c>
      <c r="C235" s="71" t="s">
        <v>405</v>
      </c>
      <c r="D235" s="10" t="s">
        <v>289</v>
      </c>
      <c r="E235" s="72">
        <v>400</v>
      </c>
      <c r="F235" s="10">
        <v>1</v>
      </c>
      <c r="G235" s="5">
        <f t="shared" si="17"/>
        <v>400</v>
      </c>
    </row>
    <row r="236" spans="1:7">
      <c r="A236" s="71" t="s">
        <v>9</v>
      </c>
      <c r="B236" s="71" t="s">
        <v>7</v>
      </c>
      <c r="C236" s="71" t="s">
        <v>394</v>
      </c>
      <c r="D236" s="10" t="s">
        <v>289</v>
      </c>
      <c r="E236" s="72">
        <v>35</v>
      </c>
      <c r="F236" s="73">
        <v>1</v>
      </c>
      <c r="G236" s="5">
        <f t="shared" si="17"/>
        <v>35</v>
      </c>
    </row>
    <row r="237" spans="1:7">
      <c r="A237" s="71" t="s">
        <v>9</v>
      </c>
      <c r="B237" s="71" t="s">
        <v>7</v>
      </c>
      <c r="C237" s="71" t="s">
        <v>394</v>
      </c>
      <c r="D237" s="10" t="s">
        <v>406</v>
      </c>
      <c r="E237" s="72">
        <v>65</v>
      </c>
      <c r="F237" s="73">
        <v>1</v>
      </c>
      <c r="G237" s="5">
        <f t="shared" si="17"/>
        <v>65</v>
      </c>
    </row>
    <row r="238" spans="1:7">
      <c r="A238" s="71" t="s">
        <v>9</v>
      </c>
      <c r="B238" s="71" t="s">
        <v>7</v>
      </c>
      <c r="C238" s="71" t="s">
        <v>407</v>
      </c>
      <c r="D238" s="10" t="s">
        <v>289</v>
      </c>
      <c r="E238" s="72">
        <v>100</v>
      </c>
      <c r="F238" s="73">
        <v>1</v>
      </c>
      <c r="G238" s="5">
        <f t="shared" si="17"/>
        <v>100</v>
      </c>
    </row>
    <row r="239" spans="1:7">
      <c r="A239" s="71" t="s">
        <v>9</v>
      </c>
      <c r="B239" s="71" t="s">
        <v>7</v>
      </c>
      <c r="C239" s="71" t="s">
        <v>407</v>
      </c>
      <c r="D239" s="10" t="s">
        <v>289</v>
      </c>
      <c r="E239" s="72">
        <v>180</v>
      </c>
      <c r="F239" s="73">
        <v>1</v>
      </c>
      <c r="G239" s="5">
        <f t="shared" si="17"/>
        <v>180</v>
      </c>
    </row>
    <row r="240" spans="1:7">
      <c r="A240" s="71" t="s">
        <v>9</v>
      </c>
      <c r="B240" s="71" t="s">
        <v>7</v>
      </c>
      <c r="C240" s="71" t="s">
        <v>396</v>
      </c>
      <c r="D240" s="10" t="s">
        <v>289</v>
      </c>
      <c r="E240" s="72">
        <v>45</v>
      </c>
      <c r="F240" s="73">
        <v>1</v>
      </c>
      <c r="G240" s="5">
        <f t="shared" si="17"/>
        <v>45</v>
      </c>
    </row>
    <row r="241" spans="1:7">
      <c r="A241" s="71" t="s">
        <v>9</v>
      </c>
      <c r="B241" s="71" t="s">
        <v>7</v>
      </c>
      <c r="C241" s="71" t="s">
        <v>408</v>
      </c>
      <c r="D241" s="10" t="s">
        <v>291</v>
      </c>
      <c r="E241" s="72">
        <v>50</v>
      </c>
      <c r="F241" s="73">
        <v>2</v>
      </c>
      <c r="G241" s="5">
        <f t="shared" si="17"/>
        <v>100</v>
      </c>
    </row>
    <row r="242" spans="1:7">
      <c r="A242" s="71" t="s">
        <v>9</v>
      </c>
      <c r="B242" s="71" t="s">
        <v>7</v>
      </c>
      <c r="C242" s="71" t="s">
        <v>408</v>
      </c>
      <c r="D242" s="10" t="s">
        <v>293</v>
      </c>
      <c r="E242" s="72">
        <v>50</v>
      </c>
      <c r="F242" s="73">
        <v>1</v>
      </c>
      <c r="G242" s="5">
        <f t="shared" si="17"/>
        <v>50</v>
      </c>
    </row>
    <row r="243" spans="1:7">
      <c r="A243" s="71" t="s">
        <v>9</v>
      </c>
      <c r="B243" s="71" t="s">
        <v>7</v>
      </c>
      <c r="C243" s="71" t="s">
        <v>408</v>
      </c>
      <c r="D243" s="10" t="s">
        <v>297</v>
      </c>
      <c r="E243" s="72">
        <v>50</v>
      </c>
      <c r="F243" s="73">
        <v>2</v>
      </c>
      <c r="G243" s="5">
        <f t="shared" si="17"/>
        <v>100</v>
      </c>
    </row>
    <row r="246" spans="1:7">
      <c r="A246" s="12" t="s">
        <v>40</v>
      </c>
      <c r="B246" s="12" t="s">
        <v>41</v>
      </c>
      <c r="C246" s="12" t="s">
        <v>42</v>
      </c>
      <c r="D246" s="12" t="s">
        <v>43</v>
      </c>
      <c r="E246" s="13" t="s">
        <v>45</v>
      </c>
      <c r="F246" s="12" t="s">
        <v>46</v>
      </c>
    </row>
    <row r="247" spans="1:7">
      <c r="A247" s="71" t="s">
        <v>9</v>
      </c>
      <c r="B247" s="71" t="s">
        <v>106</v>
      </c>
      <c r="C247" s="71" t="s">
        <v>396</v>
      </c>
      <c r="D247" s="10" t="s">
        <v>293</v>
      </c>
      <c r="E247" s="11">
        <v>40</v>
      </c>
      <c r="F247" s="10">
        <v>1</v>
      </c>
      <c r="G247" s="5">
        <f t="shared" ref="G247:G249" si="18">SUM(E247*F247)</f>
        <v>40</v>
      </c>
    </row>
    <row r="248" spans="1:7">
      <c r="A248" s="71" t="s">
        <v>9</v>
      </c>
      <c r="B248" s="71" t="s">
        <v>106</v>
      </c>
      <c r="C248" s="71" t="s">
        <v>409</v>
      </c>
      <c r="D248" s="10" t="s">
        <v>291</v>
      </c>
      <c r="E248" s="11">
        <v>60</v>
      </c>
      <c r="F248" s="71">
        <v>1</v>
      </c>
      <c r="G248" s="5">
        <f t="shared" si="18"/>
        <v>60</v>
      </c>
    </row>
    <row r="249" spans="1:7">
      <c r="A249" s="71" t="s">
        <v>9</v>
      </c>
      <c r="B249" s="71" t="s">
        <v>410</v>
      </c>
      <c r="C249" s="71" t="s">
        <v>394</v>
      </c>
      <c r="D249" s="10" t="s">
        <v>411</v>
      </c>
      <c r="E249" s="72">
        <v>23</v>
      </c>
      <c r="F249" s="10">
        <v>1</v>
      </c>
      <c r="G249" s="5">
        <f t="shared" si="18"/>
        <v>23</v>
      </c>
    </row>
    <row r="251" spans="1:7">
      <c r="A251" s="78"/>
      <c r="B251" s="78"/>
      <c r="C251" s="78"/>
      <c r="D251" s="9"/>
      <c r="E251" s="80"/>
      <c r="F251" s="19" t="s">
        <v>17</v>
      </c>
      <c r="G251" s="18">
        <f>SUM(G2:G249)</f>
        <v>66701</v>
      </c>
    </row>
    <row r="252" spans="1:7">
      <c r="F252" s="19"/>
    </row>
    <row r="253" spans="1:7">
      <c r="F253" s="19" t="s">
        <v>16</v>
      </c>
      <c r="G253" s="2">
        <f>SUM(F2:F249)</f>
        <v>1161</v>
      </c>
    </row>
    <row r="254" spans="1:7">
      <c r="F254" s="19"/>
    </row>
    <row r="255" spans="1:7">
      <c r="F255" s="19" t="s">
        <v>47</v>
      </c>
      <c r="G255" s="18">
        <f>SUM(G251/G253)</f>
        <v>57.45133505598622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Summary Page</vt:lpstr>
      <vt:lpstr>Socks</vt:lpstr>
      <vt:lpstr>Flat Fitty Hats</vt:lpstr>
      <vt:lpstr>Bucket Hats</vt:lpstr>
      <vt:lpstr>Bags</vt:lpstr>
      <vt:lpstr>Underwear</vt:lpstr>
      <vt:lpstr>Beanies</vt:lpstr>
      <vt:lpstr>Accessories</vt:lpstr>
      <vt:lpstr>Adidas Mens, Boys &amp; Womens</vt:lpstr>
      <vt:lpstr>Hood Rich Men</vt:lpstr>
      <vt:lpstr>Jordan Mens, Boys, Womens, Girl</vt:lpstr>
      <vt:lpstr>PUMA Mens &amp; Womens</vt:lpstr>
      <vt:lpstr>Ralph Lauren</vt:lpstr>
      <vt:lpstr>M&amp;N Mens &amp; Womens, Boys</vt:lpstr>
      <vt:lpstr>New Era</vt:lpstr>
      <vt:lpstr>Converse Mens &amp; Boys</vt:lpstr>
      <vt:lpstr>7th Inning</vt:lpstr>
      <vt:lpstr>Nike Mens, Boys,Womens, Girls</vt:lpstr>
      <vt:lpstr>NF Mens, Boys, Womens</vt:lpstr>
      <vt:lpstr>SL Mens &amp; Boys, Girls</vt:lpstr>
      <vt:lpstr>Graphics Mens</vt:lpstr>
      <vt:lpstr>S &amp; D Mens &amp; Womens</vt:lpstr>
      <vt:lpstr>Vans Mens, Boys &amp; Womens</vt:lpstr>
      <vt:lpstr>Fila Mens, Womens</vt:lpstr>
      <vt:lpstr>Armani Mens &amp; Womens</vt:lpstr>
      <vt:lpstr>One Off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Dators</cp:lastModifiedBy>
  <dcterms:created xsi:type="dcterms:W3CDTF">2025-09-11T04:48:02Z</dcterms:created>
  <dcterms:modified xsi:type="dcterms:W3CDTF">2025-09-17T08:15:42Z</dcterms:modified>
  <cp:category/>
</cp:coreProperties>
</file>